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cialarchitectsllc.sharepoint.com/FinArch Share FIle/Calculators &amp; Technical Reference/"/>
    </mc:Choice>
  </mc:AlternateContent>
  <xr:revisionPtr revIDLastSave="113" documentId="11_4E39FD63406215FE100BA8B0E963BED26A019879" xr6:coauthVersionLast="47" xr6:coauthVersionMax="47" xr10:uidLastSave="{4E5ADB76-7AF7-4030-9A5F-093CEFE0B17E}"/>
  <bookViews>
    <workbookView xWindow="-120" yWindow="-120" windowWidth="29040" windowHeight="15840" xr2:uid="{00000000-000D-0000-FFFF-FFFF00000000}"/>
  </bookViews>
  <sheets>
    <sheet name="Sheet1" sheetId="4" r:id="rId1"/>
    <sheet name="Chart1" sheetId="7" r:id="rId2"/>
    <sheet name="Chart2" sheetId="8" r:id="rId3"/>
    <sheet name="Chart3" sheetId="9" r:id="rId4"/>
  </sheets>
  <definedNames>
    <definedName name="_xlnm.Print_Area" localSheetId="0">Sheet1!$A$1:$C$15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4" l="1"/>
  <c r="B6" i="4"/>
  <c r="M566" i="4"/>
  <c r="K566" i="4"/>
  <c r="H566" i="4"/>
  <c r="M565" i="4"/>
  <c r="K565" i="4"/>
  <c r="H565" i="4"/>
  <c r="M564" i="4"/>
  <c r="K564" i="4"/>
  <c r="H564" i="4"/>
  <c r="M563" i="4"/>
  <c r="K563" i="4"/>
  <c r="H563" i="4"/>
  <c r="M562" i="4"/>
  <c r="K562" i="4"/>
  <c r="H562" i="4"/>
  <c r="M561" i="4"/>
  <c r="K561" i="4"/>
  <c r="H561" i="4"/>
  <c r="M560" i="4"/>
  <c r="K560" i="4"/>
  <c r="H560" i="4"/>
  <c r="M559" i="4"/>
  <c r="K559" i="4"/>
  <c r="H559" i="4"/>
  <c r="M558" i="4"/>
  <c r="K558" i="4"/>
  <c r="H558" i="4"/>
  <c r="M557" i="4"/>
  <c r="K557" i="4"/>
  <c r="H557" i="4"/>
  <c r="M556" i="4"/>
  <c r="K556" i="4"/>
  <c r="H556" i="4"/>
  <c r="M555" i="4"/>
  <c r="K555" i="4"/>
  <c r="H555" i="4"/>
  <c r="N566" i="4" s="1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H539" i="4"/>
  <c r="N550" i="4" s="1"/>
  <c r="H540" i="4"/>
  <c r="N551" i="4" s="1"/>
  <c r="H541" i="4"/>
  <c r="N552" i="4" s="1"/>
  <c r="H542" i="4"/>
  <c r="N553" i="4" s="1"/>
  <c r="H543" i="4"/>
  <c r="N554" i="4" s="1"/>
  <c r="H544" i="4"/>
  <c r="N555" i="4" s="1"/>
  <c r="H545" i="4"/>
  <c r="N556" i="4" s="1"/>
  <c r="H546" i="4"/>
  <c r="N557" i="4" s="1"/>
  <c r="H547" i="4"/>
  <c r="N558" i="4" s="1"/>
  <c r="H548" i="4"/>
  <c r="N559" i="4" s="1"/>
  <c r="H549" i="4"/>
  <c r="N560" i="4" s="1"/>
  <c r="H550" i="4"/>
  <c r="N561" i="4" s="1"/>
  <c r="H551" i="4"/>
  <c r="N562" i="4" s="1"/>
  <c r="H552" i="4"/>
  <c r="N563" i="4" s="1"/>
  <c r="H553" i="4"/>
  <c r="N564" i="4" s="1"/>
  <c r="H554" i="4"/>
  <c r="N565" i="4" s="1"/>
  <c r="H567" i="4"/>
  <c r="H568" i="4"/>
  <c r="H569" i="4"/>
  <c r="H570" i="4"/>
  <c r="H571" i="4"/>
  <c r="H572" i="4"/>
  <c r="H573" i="4"/>
  <c r="H574" i="4"/>
  <c r="H575" i="4"/>
  <c r="H576" i="4"/>
  <c r="H577" i="4"/>
  <c r="H578" i="4"/>
  <c r="M530" i="4"/>
  <c r="M531" i="4"/>
  <c r="M532" i="4"/>
  <c r="M533" i="4"/>
  <c r="M534" i="4"/>
  <c r="M535" i="4"/>
  <c r="M536" i="4"/>
  <c r="M537" i="4"/>
  <c r="M538" i="4"/>
  <c r="K530" i="4"/>
  <c r="K531" i="4"/>
  <c r="K532" i="4"/>
  <c r="K533" i="4"/>
  <c r="K534" i="4"/>
  <c r="K535" i="4"/>
  <c r="K536" i="4"/>
  <c r="K537" i="4"/>
  <c r="K538" i="4"/>
  <c r="H530" i="4"/>
  <c r="H531" i="4"/>
  <c r="H532" i="4"/>
  <c r="H533" i="4"/>
  <c r="H534" i="4"/>
  <c r="H535" i="4"/>
  <c r="H536" i="4"/>
  <c r="H537" i="4"/>
  <c r="N548" i="4" s="1"/>
  <c r="H538" i="4"/>
  <c r="N549" i="4" s="1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M529" i="4"/>
  <c r="M528" i="4"/>
  <c r="M527" i="4"/>
  <c r="M526" i="4"/>
  <c r="M525" i="4"/>
  <c r="M524" i="4"/>
  <c r="M523" i="4"/>
  <c r="M522" i="4"/>
  <c r="M521" i="4"/>
  <c r="M520" i="4"/>
  <c r="M519" i="4"/>
  <c r="K507" i="4"/>
  <c r="M507" i="4"/>
  <c r="K508" i="4"/>
  <c r="M508" i="4"/>
  <c r="K509" i="4"/>
  <c r="M509" i="4"/>
  <c r="K510" i="4"/>
  <c r="M510" i="4"/>
  <c r="K511" i="4"/>
  <c r="M511" i="4"/>
  <c r="K512" i="4"/>
  <c r="M512" i="4"/>
  <c r="K513" i="4"/>
  <c r="M513" i="4"/>
  <c r="K514" i="4"/>
  <c r="M514" i="4"/>
  <c r="K515" i="4"/>
  <c r="M515" i="4"/>
  <c r="K516" i="4"/>
  <c r="M516" i="4"/>
  <c r="M517" i="4"/>
  <c r="M518" i="4"/>
  <c r="H507" i="4"/>
  <c r="H508" i="4"/>
  <c r="H509" i="4"/>
  <c r="H510" i="4"/>
  <c r="H511" i="4"/>
  <c r="H512" i="4"/>
  <c r="H513" i="4"/>
  <c r="H514" i="4"/>
  <c r="H515" i="4"/>
  <c r="H516" i="4"/>
  <c r="N547" i="4" l="1"/>
  <c r="N572" i="4"/>
  <c r="N577" i="4"/>
  <c r="N571" i="4"/>
  <c r="N578" i="4"/>
  <c r="N570" i="4"/>
  <c r="N576" i="4"/>
  <c r="N568" i="4"/>
  <c r="N569" i="4"/>
  <c r="N575" i="4"/>
  <c r="N567" i="4"/>
  <c r="N574" i="4"/>
  <c r="N573" i="4"/>
  <c r="N524" i="4"/>
  <c r="N532" i="4"/>
  <c r="N544" i="4"/>
  <c r="N543" i="4"/>
  <c r="N531" i="4"/>
  <c r="N530" i="4"/>
  <c r="N525" i="4"/>
  <c r="N521" i="4"/>
  <c r="N537" i="4"/>
  <c r="N529" i="4"/>
  <c r="N546" i="4"/>
  <c r="N523" i="4"/>
  <c r="N542" i="4"/>
  <c r="N536" i="4"/>
  <c r="N541" i="4"/>
  <c r="N527" i="4"/>
  <c r="N519" i="4"/>
  <c r="N535" i="4"/>
  <c r="N540" i="4"/>
  <c r="N539" i="4"/>
  <c r="N520" i="4"/>
  <c r="N528" i="4"/>
  <c r="N522" i="4"/>
  <c r="N526" i="4"/>
  <c r="N518" i="4"/>
  <c r="N534" i="4"/>
  <c r="N545" i="4"/>
  <c r="N538" i="4"/>
  <c r="N533" i="4"/>
  <c r="M506" i="4"/>
  <c r="K506" i="4"/>
  <c r="H506" i="4"/>
  <c r="M505" i="4"/>
  <c r="K505" i="4"/>
  <c r="H505" i="4"/>
  <c r="M504" i="4"/>
  <c r="K504" i="4"/>
  <c r="H504" i="4"/>
  <c r="M503" i="4"/>
  <c r="K503" i="4"/>
  <c r="H503" i="4"/>
  <c r="M502" i="4"/>
  <c r="K502" i="4"/>
  <c r="H502" i="4"/>
  <c r="M501" i="4"/>
  <c r="K501" i="4"/>
  <c r="H501" i="4"/>
  <c r="M500" i="4"/>
  <c r="K500" i="4"/>
  <c r="H500" i="4"/>
  <c r="M499" i="4"/>
  <c r="K499" i="4"/>
  <c r="H499" i="4"/>
  <c r="M498" i="4"/>
  <c r="K498" i="4"/>
  <c r="H498" i="4"/>
  <c r="M497" i="4"/>
  <c r="K497" i="4"/>
  <c r="H497" i="4"/>
  <c r="M496" i="4"/>
  <c r="K496" i="4"/>
  <c r="H496" i="4"/>
  <c r="M495" i="4"/>
  <c r="K495" i="4"/>
  <c r="H495" i="4"/>
  <c r="N517" i="4" l="1"/>
  <c r="N508" i="4"/>
  <c r="N516" i="4"/>
  <c r="N511" i="4"/>
  <c r="N509" i="4"/>
  <c r="N514" i="4"/>
  <c r="N512" i="4"/>
  <c r="N515" i="4"/>
  <c r="N506" i="4"/>
  <c r="N507" i="4"/>
  <c r="N510" i="4"/>
  <c r="N513" i="4"/>
  <c r="M494" i="4"/>
  <c r="K494" i="4"/>
  <c r="H494" i="4"/>
  <c r="N505" i="4" s="1"/>
  <c r="M493" i="4"/>
  <c r="K493" i="4"/>
  <c r="H493" i="4"/>
  <c r="M492" i="4"/>
  <c r="K492" i="4"/>
  <c r="H492" i="4"/>
  <c r="M491" i="4"/>
  <c r="K491" i="4"/>
  <c r="H491" i="4"/>
  <c r="M490" i="4"/>
  <c r="K490" i="4"/>
  <c r="H490" i="4"/>
  <c r="M489" i="4"/>
  <c r="K489" i="4"/>
  <c r="H489" i="4"/>
  <c r="M488" i="4"/>
  <c r="K488" i="4"/>
  <c r="H488" i="4"/>
  <c r="M487" i="4"/>
  <c r="K487" i="4"/>
  <c r="H487" i="4"/>
  <c r="M486" i="4"/>
  <c r="K486" i="4"/>
  <c r="H486" i="4"/>
  <c r="M485" i="4"/>
  <c r="K485" i="4"/>
  <c r="H485" i="4"/>
  <c r="M484" i="4"/>
  <c r="K484" i="4"/>
  <c r="H484" i="4"/>
  <c r="M483" i="4"/>
  <c r="K483" i="4"/>
  <c r="H483" i="4"/>
  <c r="N497" i="4" l="1"/>
  <c r="N500" i="4"/>
  <c r="N501" i="4"/>
  <c r="N504" i="4"/>
  <c r="N503" i="4"/>
  <c r="N496" i="4"/>
  <c r="N499" i="4"/>
  <c r="N495" i="4"/>
  <c r="N498" i="4"/>
  <c r="N494" i="4"/>
  <c r="N502" i="4"/>
  <c r="M482" i="4"/>
  <c r="K482" i="4"/>
  <c r="H482" i="4"/>
  <c r="N493" i="4" s="1"/>
  <c r="M481" i="4"/>
  <c r="K481" i="4"/>
  <c r="H481" i="4"/>
  <c r="N492" i="4" s="1"/>
  <c r="M480" i="4"/>
  <c r="K480" i="4"/>
  <c r="H480" i="4"/>
  <c r="M479" i="4"/>
  <c r="K479" i="4"/>
  <c r="H479" i="4"/>
  <c r="M478" i="4"/>
  <c r="K478" i="4"/>
  <c r="H478" i="4"/>
  <c r="M477" i="4"/>
  <c r="K477" i="4"/>
  <c r="H477" i="4"/>
  <c r="M476" i="4"/>
  <c r="K476" i="4"/>
  <c r="H476" i="4"/>
  <c r="M475" i="4"/>
  <c r="K475" i="4"/>
  <c r="H475" i="4"/>
  <c r="M474" i="4"/>
  <c r="K474" i="4"/>
  <c r="H474" i="4"/>
  <c r="M473" i="4"/>
  <c r="K473" i="4"/>
  <c r="H473" i="4"/>
  <c r="M472" i="4"/>
  <c r="K472" i="4"/>
  <c r="H472" i="4"/>
  <c r="M471" i="4"/>
  <c r="K471" i="4"/>
  <c r="H471" i="4"/>
  <c r="N484" i="4" l="1"/>
  <c r="N485" i="4"/>
  <c r="N482" i="4"/>
  <c r="N491" i="4"/>
  <c r="N490" i="4"/>
  <c r="N483" i="4"/>
  <c r="N486" i="4"/>
  <c r="N487" i="4"/>
  <c r="N488" i="4"/>
  <c r="N489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N481" i="4" s="1"/>
  <c r="K459" i="4"/>
  <c r="M459" i="4"/>
  <c r="K460" i="4"/>
  <c r="M460" i="4"/>
  <c r="K461" i="4"/>
  <c r="M461" i="4"/>
  <c r="K462" i="4"/>
  <c r="M462" i="4"/>
  <c r="K463" i="4"/>
  <c r="M463" i="4"/>
  <c r="K464" i="4"/>
  <c r="M464" i="4"/>
  <c r="K465" i="4"/>
  <c r="M465" i="4"/>
  <c r="K466" i="4"/>
  <c r="M466" i="4"/>
  <c r="K467" i="4"/>
  <c r="M467" i="4"/>
  <c r="K468" i="4"/>
  <c r="M468" i="4"/>
  <c r="K469" i="4"/>
  <c r="M469" i="4"/>
  <c r="K470" i="4"/>
  <c r="M470" i="4"/>
  <c r="N470" i="4" l="1"/>
  <c r="N474" i="4"/>
  <c r="N478" i="4"/>
  <c r="N476" i="4"/>
  <c r="N473" i="4"/>
  <c r="N480" i="4"/>
  <c r="N472" i="4"/>
  <c r="N477" i="4"/>
  <c r="N475" i="4"/>
  <c r="N479" i="4"/>
  <c r="N471" i="4"/>
  <c r="M458" i="4"/>
  <c r="K458" i="4"/>
  <c r="H458" i="4"/>
  <c r="M457" i="4"/>
  <c r="K457" i="4"/>
  <c r="H457" i="4"/>
  <c r="M456" i="4"/>
  <c r="K456" i="4"/>
  <c r="H456" i="4"/>
  <c r="M455" i="4"/>
  <c r="K455" i="4"/>
  <c r="H455" i="4"/>
  <c r="M454" i="4"/>
  <c r="K454" i="4"/>
  <c r="H454" i="4"/>
  <c r="M453" i="4"/>
  <c r="K453" i="4"/>
  <c r="H453" i="4"/>
  <c r="M452" i="4"/>
  <c r="K452" i="4"/>
  <c r="H452" i="4"/>
  <c r="M451" i="4"/>
  <c r="K451" i="4"/>
  <c r="H451" i="4"/>
  <c r="M450" i="4"/>
  <c r="K450" i="4"/>
  <c r="H450" i="4"/>
  <c r="M449" i="4"/>
  <c r="K449" i="4"/>
  <c r="H449" i="4"/>
  <c r="M448" i="4"/>
  <c r="K448" i="4"/>
  <c r="H448" i="4"/>
  <c r="M447" i="4"/>
  <c r="K447" i="4"/>
  <c r="H447" i="4"/>
  <c r="N469" i="4" l="1"/>
  <c r="N460" i="4"/>
  <c r="N468" i="4"/>
  <c r="N463" i="4"/>
  <c r="N466" i="4"/>
  <c r="N461" i="4"/>
  <c r="N467" i="4"/>
  <c r="N458" i="4"/>
  <c r="N464" i="4"/>
  <c r="N459" i="4"/>
  <c r="N462" i="4"/>
  <c r="N465" i="4"/>
  <c r="B5" i="4"/>
  <c r="C4" i="4"/>
  <c r="B4" i="4"/>
  <c r="Q4" i="4" l="1"/>
  <c r="K435" i="4"/>
  <c r="M435" i="4"/>
  <c r="K436" i="4"/>
  <c r="M436" i="4"/>
  <c r="K437" i="4"/>
  <c r="M437" i="4"/>
  <c r="K438" i="4"/>
  <c r="M438" i="4"/>
  <c r="K439" i="4"/>
  <c r="M439" i="4"/>
  <c r="K440" i="4"/>
  <c r="M440" i="4"/>
  <c r="K441" i="4"/>
  <c r="M441" i="4"/>
  <c r="K442" i="4"/>
  <c r="M442" i="4"/>
  <c r="K443" i="4"/>
  <c r="M443" i="4"/>
  <c r="K444" i="4"/>
  <c r="M444" i="4"/>
  <c r="K445" i="4"/>
  <c r="M445" i="4"/>
  <c r="K446" i="4"/>
  <c r="M446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N452" i="4" l="1"/>
  <c r="N450" i="4"/>
  <c r="N456" i="4"/>
  <c r="N451" i="4"/>
  <c r="N455" i="4"/>
  <c r="N449" i="4"/>
  <c r="N448" i="4"/>
  <c r="N447" i="4"/>
  <c r="N454" i="4"/>
  <c r="N446" i="4"/>
  <c r="N457" i="4"/>
  <c r="N453" i="4"/>
  <c r="Q5" i="4"/>
  <c r="C1" i="4"/>
  <c r="B1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N443" i="4" l="1"/>
  <c r="N435" i="4"/>
  <c r="N442" i="4"/>
  <c r="N434" i="4"/>
  <c r="N441" i="4"/>
  <c r="N440" i="4"/>
  <c r="N439" i="4"/>
  <c r="N438" i="4"/>
  <c r="N437" i="4"/>
  <c r="N445" i="4"/>
  <c r="N444" i="4"/>
  <c r="N436" i="4"/>
  <c r="Q6" i="4"/>
  <c r="Q7" i="4" s="1"/>
  <c r="K410" i="4"/>
  <c r="M410" i="4"/>
  <c r="K411" i="4"/>
  <c r="M411" i="4"/>
  <c r="K412" i="4"/>
  <c r="M412" i="4"/>
  <c r="K413" i="4"/>
  <c r="M413" i="4"/>
  <c r="K414" i="4"/>
  <c r="M414" i="4"/>
  <c r="K415" i="4"/>
  <c r="M415" i="4"/>
  <c r="K416" i="4"/>
  <c r="M416" i="4"/>
  <c r="K417" i="4"/>
  <c r="M417" i="4"/>
  <c r="K418" i="4"/>
  <c r="M418" i="4"/>
  <c r="K419" i="4"/>
  <c r="M419" i="4"/>
  <c r="K420" i="4"/>
  <c r="M420" i="4"/>
  <c r="K421" i="4"/>
  <c r="M421" i="4"/>
  <c r="K422" i="4"/>
  <c r="M422" i="4"/>
  <c r="H410" i="4"/>
  <c r="H411" i="4"/>
  <c r="H412" i="4"/>
  <c r="H413" i="4"/>
  <c r="H414" i="4"/>
  <c r="H415" i="4"/>
  <c r="H416" i="4"/>
  <c r="H417" i="4"/>
  <c r="H418" i="4"/>
  <c r="H419" i="4"/>
  <c r="H420" i="4"/>
  <c r="N431" i="4" s="1"/>
  <c r="H421" i="4"/>
  <c r="H42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K3" i="4"/>
  <c r="L3" i="4" s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H3" i="4"/>
  <c r="I3" i="4" s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N418" i="4" l="1"/>
  <c r="N341" i="4"/>
  <c r="N309" i="4"/>
  <c r="N277" i="4"/>
  <c r="N221" i="4"/>
  <c r="N389" i="4"/>
  <c r="N349" i="4"/>
  <c r="N325" i="4"/>
  <c r="N293" i="4"/>
  <c r="N245" i="4"/>
  <c r="N181" i="4"/>
  <c r="N373" i="4"/>
  <c r="N285" i="4"/>
  <c r="N165" i="4"/>
  <c r="N133" i="4"/>
  <c r="N109" i="4"/>
  <c r="N69" i="4"/>
  <c r="N45" i="4"/>
  <c r="N21" i="4"/>
  <c r="N180" i="4"/>
  <c r="N397" i="4"/>
  <c r="N261" i="4"/>
  <c r="N229" i="4"/>
  <c r="N205" i="4"/>
  <c r="N149" i="4"/>
  <c r="N117" i="4"/>
  <c r="N93" i="4"/>
  <c r="N53" i="4"/>
  <c r="N37" i="4"/>
  <c r="N423" i="4"/>
  <c r="N357" i="4"/>
  <c r="N405" i="4"/>
  <c r="N333" i="4"/>
  <c r="N317" i="4"/>
  <c r="N301" i="4"/>
  <c r="N269" i="4"/>
  <c r="N253" i="4"/>
  <c r="N237" i="4"/>
  <c r="N197" i="4"/>
  <c r="N189" i="4"/>
  <c r="N157" i="4"/>
  <c r="N141" i="4"/>
  <c r="N125" i="4"/>
  <c r="N85" i="4"/>
  <c r="N77" i="4"/>
  <c r="N61" i="4"/>
  <c r="N29" i="4"/>
  <c r="N396" i="4"/>
  <c r="N324" i="4"/>
  <c r="N172" i="4"/>
  <c r="N412" i="4"/>
  <c r="N372" i="4"/>
  <c r="N332" i="4"/>
  <c r="N268" i="4"/>
  <c r="N394" i="4"/>
  <c r="N420" i="4"/>
  <c r="N380" i="4"/>
  <c r="N348" i="4"/>
  <c r="N308" i="4"/>
  <c r="N284" i="4"/>
  <c r="N252" i="4"/>
  <c r="N212" i="4"/>
  <c r="N402" i="4"/>
  <c r="N173" i="4"/>
  <c r="N388" i="4"/>
  <c r="N356" i="4"/>
  <c r="N316" i="4"/>
  <c r="N292" i="4"/>
  <c r="N260" i="4"/>
  <c r="N196" i="4"/>
  <c r="N410" i="4"/>
  <c r="N413" i="4"/>
  <c r="N381" i="4"/>
  <c r="N365" i="4"/>
  <c r="N213" i="4"/>
  <c r="N101" i="4"/>
  <c r="N404" i="4"/>
  <c r="N364" i="4"/>
  <c r="N340" i="4"/>
  <c r="N300" i="4"/>
  <c r="N276" i="4"/>
  <c r="N244" i="4"/>
  <c r="N236" i="4"/>
  <c r="N228" i="4"/>
  <c r="N220" i="4"/>
  <c r="N204" i="4"/>
  <c r="N188" i="4"/>
  <c r="N386" i="4"/>
  <c r="N164" i="4"/>
  <c r="N156" i="4"/>
  <c r="N148" i="4"/>
  <c r="N140" i="4"/>
  <c r="N132" i="4"/>
  <c r="N124" i="4"/>
  <c r="N116" i="4"/>
  <c r="N108" i="4"/>
  <c r="N100" i="4"/>
  <c r="N92" i="4"/>
  <c r="N84" i="4"/>
  <c r="N76" i="4"/>
  <c r="N68" i="4"/>
  <c r="N60" i="4"/>
  <c r="N52" i="4"/>
  <c r="N44" i="4"/>
  <c r="N36" i="4"/>
  <c r="N28" i="4"/>
  <c r="N20" i="4"/>
  <c r="N430" i="4"/>
  <c r="N422" i="4"/>
  <c r="N419" i="4"/>
  <c r="N411" i="4"/>
  <c r="N403" i="4"/>
  <c r="N395" i="4"/>
  <c r="N387" i="4"/>
  <c r="N379" i="4"/>
  <c r="N371" i="4"/>
  <c r="N363" i="4"/>
  <c r="N355" i="4"/>
  <c r="N347" i="4"/>
  <c r="N339" i="4"/>
  <c r="N331" i="4"/>
  <c r="N323" i="4"/>
  <c r="N315" i="4"/>
  <c r="N307" i="4"/>
  <c r="N299" i="4"/>
  <c r="N291" i="4"/>
  <c r="N283" i="4"/>
  <c r="N275" i="4"/>
  <c r="N267" i="4"/>
  <c r="N259" i="4"/>
  <c r="N251" i="4"/>
  <c r="N243" i="4"/>
  <c r="N235" i="4"/>
  <c r="N227" i="4"/>
  <c r="N219" i="4"/>
  <c r="N211" i="4"/>
  <c r="N203" i="4"/>
  <c r="N195" i="4"/>
  <c r="N187" i="4"/>
  <c r="N179" i="4"/>
  <c r="N171" i="4"/>
  <c r="N163" i="4"/>
  <c r="N155" i="4"/>
  <c r="N147" i="4"/>
  <c r="N139" i="4"/>
  <c r="N131" i="4"/>
  <c r="N123" i="4"/>
  <c r="N115" i="4"/>
  <c r="N107" i="4"/>
  <c r="N99" i="4"/>
  <c r="N91" i="4"/>
  <c r="N83" i="4"/>
  <c r="N75" i="4"/>
  <c r="N67" i="4"/>
  <c r="N59" i="4"/>
  <c r="N51" i="4"/>
  <c r="N43" i="4"/>
  <c r="N35" i="4"/>
  <c r="N27" i="4"/>
  <c r="N19" i="4"/>
  <c r="N429" i="4"/>
  <c r="N421" i="4"/>
  <c r="N362" i="4"/>
  <c r="N330" i="4"/>
  <c r="N290" i="4"/>
  <c r="N250" i="4"/>
  <c r="N218" i="4"/>
  <c r="N186" i="4"/>
  <c r="N162" i="4"/>
  <c r="N138" i="4"/>
  <c r="N98" i="4"/>
  <c r="N66" i="4"/>
  <c r="N34" i="4"/>
  <c r="N385" i="4"/>
  <c r="N361" i="4"/>
  <c r="N353" i="4"/>
  <c r="N345" i="4"/>
  <c r="N337" i="4"/>
  <c r="N329" i="4"/>
  <c r="N321" i="4"/>
  <c r="N313" i="4"/>
  <c r="N305" i="4"/>
  <c r="N297" i="4"/>
  <c r="N289" i="4"/>
  <c r="N281" i="4"/>
  <c r="N273" i="4"/>
  <c r="N265" i="4"/>
  <c r="N257" i="4"/>
  <c r="N249" i="4"/>
  <c r="N241" i="4"/>
  <c r="N233" i="4"/>
  <c r="N225" i="4"/>
  <c r="N217" i="4"/>
  <c r="N209" i="4"/>
  <c r="N201" i="4"/>
  <c r="N193" i="4"/>
  <c r="N185" i="4"/>
  <c r="N177" i="4"/>
  <c r="N169" i="4"/>
  <c r="N161" i="4"/>
  <c r="N153" i="4"/>
  <c r="N145" i="4"/>
  <c r="N137" i="4"/>
  <c r="N129" i="4"/>
  <c r="N121" i="4"/>
  <c r="N113" i="4"/>
  <c r="N105" i="4"/>
  <c r="N97" i="4"/>
  <c r="N89" i="4"/>
  <c r="N81" i="4"/>
  <c r="N73" i="4"/>
  <c r="N65" i="4"/>
  <c r="N57" i="4"/>
  <c r="N49" i="4"/>
  <c r="N41" i="4"/>
  <c r="N33" i="4"/>
  <c r="N25" i="4"/>
  <c r="N17" i="4"/>
  <c r="N427" i="4"/>
  <c r="N354" i="4"/>
  <c r="N322" i="4"/>
  <c r="N298" i="4"/>
  <c r="N266" i="4"/>
  <c r="N226" i="4"/>
  <c r="N194" i="4"/>
  <c r="N154" i="4"/>
  <c r="N130" i="4"/>
  <c r="N90" i="4"/>
  <c r="N58" i="4"/>
  <c r="N18" i="4"/>
  <c r="N409" i="4"/>
  <c r="N377" i="4"/>
  <c r="N392" i="4"/>
  <c r="N360" i="4"/>
  <c r="N336" i="4"/>
  <c r="N320" i="4"/>
  <c r="N304" i="4"/>
  <c r="N296" i="4"/>
  <c r="N288" i="4"/>
  <c r="N280" i="4"/>
  <c r="N272" i="4"/>
  <c r="N264" i="4"/>
  <c r="N256" i="4"/>
  <c r="N248" i="4"/>
  <c r="N240" i="4"/>
  <c r="N232" i="4"/>
  <c r="N224" i="4"/>
  <c r="N216" i="4"/>
  <c r="N208" i="4"/>
  <c r="N200" i="4"/>
  <c r="N192" i="4"/>
  <c r="N184" i="4"/>
  <c r="N176" i="4"/>
  <c r="N168" i="4"/>
  <c r="N160" i="4"/>
  <c r="N152" i="4"/>
  <c r="N144" i="4"/>
  <c r="N136" i="4"/>
  <c r="N128" i="4"/>
  <c r="N120" i="4"/>
  <c r="N112" i="4"/>
  <c r="N104" i="4"/>
  <c r="N96" i="4"/>
  <c r="N88" i="4"/>
  <c r="N80" i="4"/>
  <c r="N72" i="4"/>
  <c r="N64" i="4"/>
  <c r="N56" i="4"/>
  <c r="N48" i="4"/>
  <c r="N40" i="4"/>
  <c r="N32" i="4"/>
  <c r="N24" i="4"/>
  <c r="N16" i="4"/>
  <c r="N426" i="4"/>
  <c r="N378" i="4"/>
  <c r="N338" i="4"/>
  <c r="N306" i="4"/>
  <c r="N274" i="4"/>
  <c r="N242" i="4"/>
  <c r="N210" i="4"/>
  <c r="N170" i="4"/>
  <c r="N114" i="4"/>
  <c r="N74" i="4"/>
  <c r="N42" i="4"/>
  <c r="N417" i="4"/>
  <c r="N393" i="4"/>
  <c r="N416" i="4"/>
  <c r="N400" i="4"/>
  <c r="N376" i="4"/>
  <c r="N352" i="4"/>
  <c r="N312" i="4"/>
  <c r="N399" i="4"/>
  <c r="N383" i="4"/>
  <c r="N359" i="4"/>
  <c r="N343" i="4"/>
  <c r="N327" i="4"/>
  <c r="N311" i="4"/>
  <c r="N295" i="4"/>
  <c r="N279" i="4"/>
  <c r="N271" i="4"/>
  <c r="N255" i="4"/>
  <c r="N247" i="4"/>
  <c r="N239" i="4"/>
  <c r="N231" i="4"/>
  <c r="N223" i="4"/>
  <c r="N215" i="4"/>
  <c r="N207" i="4"/>
  <c r="N199" i="4"/>
  <c r="N191" i="4"/>
  <c r="N183" i="4"/>
  <c r="N175" i="4"/>
  <c r="N167" i="4"/>
  <c r="N159" i="4"/>
  <c r="N151" i="4"/>
  <c r="N143" i="4"/>
  <c r="N135" i="4"/>
  <c r="N127" i="4"/>
  <c r="N119" i="4"/>
  <c r="N111" i="4"/>
  <c r="N103" i="4"/>
  <c r="N95" i="4"/>
  <c r="N87" i="4"/>
  <c r="N79" i="4"/>
  <c r="N71" i="4"/>
  <c r="N63" i="4"/>
  <c r="N55" i="4"/>
  <c r="N47" i="4"/>
  <c r="N39" i="4"/>
  <c r="N31" i="4"/>
  <c r="N23" i="4"/>
  <c r="N15" i="4"/>
  <c r="N433" i="4"/>
  <c r="N425" i="4"/>
  <c r="N370" i="4"/>
  <c r="N346" i="4"/>
  <c r="N314" i="4"/>
  <c r="N282" i="4"/>
  <c r="N258" i="4"/>
  <c r="N234" i="4"/>
  <c r="N202" i="4"/>
  <c r="N178" i="4"/>
  <c r="N146" i="4"/>
  <c r="N122" i="4"/>
  <c r="N106" i="4"/>
  <c r="N82" i="4"/>
  <c r="N50" i="4"/>
  <c r="N26" i="4"/>
  <c r="N428" i="4"/>
  <c r="N401" i="4"/>
  <c r="N369" i="4"/>
  <c r="N408" i="4"/>
  <c r="N384" i="4"/>
  <c r="N368" i="4"/>
  <c r="N344" i="4"/>
  <c r="N328" i="4"/>
  <c r="N415" i="4"/>
  <c r="N407" i="4"/>
  <c r="N391" i="4"/>
  <c r="N375" i="4"/>
  <c r="N367" i="4"/>
  <c r="N351" i="4"/>
  <c r="N335" i="4"/>
  <c r="N319" i="4"/>
  <c r="N303" i="4"/>
  <c r="N287" i="4"/>
  <c r="N263" i="4"/>
  <c r="N414" i="4"/>
  <c r="N406" i="4"/>
  <c r="N398" i="4"/>
  <c r="N390" i="4"/>
  <c r="N382" i="4"/>
  <c r="N374" i="4"/>
  <c r="N366" i="4"/>
  <c r="N358" i="4"/>
  <c r="N350" i="4"/>
  <c r="N342" i="4"/>
  <c r="N334" i="4"/>
  <c r="N326" i="4"/>
  <c r="N318" i="4"/>
  <c r="N310" i="4"/>
  <c r="N302" i="4"/>
  <c r="N294" i="4"/>
  <c r="N286" i="4"/>
  <c r="N278" i="4"/>
  <c r="N270" i="4"/>
  <c r="N262" i="4"/>
  <c r="N254" i="4"/>
  <c r="N246" i="4"/>
  <c r="N238" i="4"/>
  <c r="N230" i="4"/>
  <c r="N222" i="4"/>
  <c r="N214" i="4"/>
  <c r="N206" i="4"/>
  <c r="N198" i="4"/>
  <c r="N190" i="4"/>
  <c r="N182" i="4"/>
  <c r="N174" i="4"/>
  <c r="N166" i="4"/>
  <c r="N158" i="4"/>
  <c r="N150" i="4"/>
  <c r="N142" i="4"/>
  <c r="N134" i="4"/>
  <c r="N126" i="4"/>
  <c r="N118" i="4"/>
  <c r="N110" i="4"/>
  <c r="N102" i="4"/>
  <c r="N94" i="4"/>
  <c r="N86" i="4"/>
  <c r="N78" i="4"/>
  <c r="N70" i="4"/>
  <c r="N62" i="4"/>
  <c r="N54" i="4"/>
  <c r="N46" i="4"/>
  <c r="N38" i="4"/>
  <c r="N30" i="4"/>
  <c r="N22" i="4"/>
  <c r="N432" i="4"/>
  <c r="N424" i="4"/>
  <c r="B8" i="4"/>
  <c r="B7" i="4"/>
  <c r="L4" i="4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L145" i="4" s="1"/>
  <c r="L146" i="4" s="1"/>
  <c r="L147" i="4" s="1"/>
  <c r="L148" i="4" s="1"/>
  <c r="L149" i="4" s="1"/>
  <c r="L150" i="4" s="1"/>
  <c r="L151" i="4" s="1"/>
  <c r="L152" i="4" s="1"/>
  <c r="L153" i="4" s="1"/>
  <c r="L154" i="4" s="1"/>
  <c r="L155" i="4" s="1"/>
  <c r="L156" i="4" s="1"/>
  <c r="L157" i="4" s="1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79" i="4" s="1"/>
  <c r="L180" i="4" s="1"/>
  <c r="L181" i="4" s="1"/>
  <c r="L182" i="4" s="1"/>
  <c r="L183" i="4" s="1"/>
  <c r="L184" i="4" s="1"/>
  <c r="L185" i="4" s="1"/>
  <c r="L186" i="4" s="1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L209" i="4" s="1"/>
  <c r="L210" i="4" s="1"/>
  <c r="L211" i="4" s="1"/>
  <c r="L212" i="4" s="1"/>
  <c r="L213" i="4" s="1"/>
  <c r="L214" i="4" s="1"/>
  <c r="L215" i="4" s="1"/>
  <c r="L216" i="4" s="1"/>
  <c r="L217" i="4" s="1"/>
  <c r="L218" i="4" s="1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L239" i="4" s="1"/>
  <c r="L240" i="4" s="1"/>
  <c r="L241" i="4" s="1"/>
  <c r="L242" i="4" s="1"/>
  <c r="L243" i="4" s="1"/>
  <c r="L244" i="4" s="1"/>
  <c r="L245" i="4" s="1"/>
  <c r="L246" i="4" s="1"/>
  <c r="L247" i="4" s="1"/>
  <c r="L248" i="4" s="1"/>
  <c r="L249" i="4" s="1"/>
  <c r="L250" i="4" s="1"/>
  <c r="L251" i="4" s="1"/>
  <c r="L252" i="4" s="1"/>
  <c r="L253" i="4" s="1"/>
  <c r="L254" i="4" s="1"/>
  <c r="L255" i="4" s="1"/>
  <c r="L256" i="4" s="1"/>
  <c r="L257" i="4" s="1"/>
  <c r="L258" i="4" s="1"/>
  <c r="L259" i="4" s="1"/>
  <c r="L260" i="4" s="1"/>
  <c r="L261" i="4" s="1"/>
  <c r="L262" i="4" s="1"/>
  <c r="L263" i="4" s="1"/>
  <c r="L264" i="4" s="1"/>
  <c r="L265" i="4" s="1"/>
  <c r="L266" i="4" s="1"/>
  <c r="L267" i="4" s="1"/>
  <c r="L268" i="4" s="1"/>
  <c r="L269" i="4" s="1"/>
  <c r="L270" i="4" s="1"/>
  <c r="L271" i="4" s="1"/>
  <c r="L272" i="4" s="1"/>
  <c r="L273" i="4" s="1"/>
  <c r="L274" i="4" s="1"/>
  <c r="L275" i="4" s="1"/>
  <c r="L276" i="4" s="1"/>
  <c r="L277" i="4" s="1"/>
  <c r="L278" i="4" s="1"/>
  <c r="L279" i="4" s="1"/>
  <c r="L280" i="4" s="1"/>
  <c r="L281" i="4" s="1"/>
  <c r="L282" i="4" s="1"/>
  <c r="L283" i="4" s="1"/>
  <c r="L284" i="4" s="1"/>
  <c r="L285" i="4" s="1"/>
  <c r="L286" i="4" s="1"/>
  <c r="L287" i="4" s="1"/>
  <c r="L288" i="4" s="1"/>
  <c r="L289" i="4" s="1"/>
  <c r="L290" i="4" s="1"/>
  <c r="L291" i="4" s="1"/>
  <c r="L292" i="4" s="1"/>
  <c r="L293" i="4" s="1"/>
  <c r="L294" i="4" s="1"/>
  <c r="L295" i="4" s="1"/>
  <c r="L296" i="4" s="1"/>
  <c r="L297" i="4" s="1"/>
  <c r="L298" i="4" s="1"/>
  <c r="L299" i="4" s="1"/>
  <c r="L300" i="4" s="1"/>
  <c r="L301" i="4" s="1"/>
  <c r="L302" i="4" s="1"/>
  <c r="L303" i="4" s="1"/>
  <c r="L304" i="4" s="1"/>
  <c r="L305" i="4" s="1"/>
  <c r="L306" i="4" s="1"/>
  <c r="L307" i="4" s="1"/>
  <c r="L308" i="4" s="1"/>
  <c r="L309" i="4" s="1"/>
  <c r="L310" i="4" s="1"/>
  <c r="L311" i="4" s="1"/>
  <c r="L312" i="4" s="1"/>
  <c r="L313" i="4" s="1"/>
  <c r="L314" i="4" s="1"/>
  <c r="L315" i="4" s="1"/>
  <c r="L316" i="4" s="1"/>
  <c r="L317" i="4" s="1"/>
  <c r="L318" i="4" s="1"/>
  <c r="L319" i="4" s="1"/>
  <c r="L320" i="4" s="1"/>
  <c r="L321" i="4" s="1"/>
  <c r="L322" i="4" s="1"/>
  <c r="L323" i="4" s="1"/>
  <c r="L324" i="4" s="1"/>
  <c r="L325" i="4" s="1"/>
  <c r="L326" i="4" s="1"/>
  <c r="L327" i="4" s="1"/>
  <c r="L328" i="4" s="1"/>
  <c r="L329" i="4" s="1"/>
  <c r="L330" i="4" s="1"/>
  <c r="L331" i="4" s="1"/>
  <c r="L332" i="4" s="1"/>
  <c r="L333" i="4" s="1"/>
  <c r="L334" i="4" s="1"/>
  <c r="L335" i="4" s="1"/>
  <c r="L336" i="4" s="1"/>
  <c r="L337" i="4" s="1"/>
  <c r="L338" i="4" s="1"/>
  <c r="L339" i="4" s="1"/>
  <c r="L340" i="4" s="1"/>
  <c r="L341" i="4" s="1"/>
  <c r="L342" i="4" s="1"/>
  <c r="L343" i="4" s="1"/>
  <c r="L344" i="4" s="1"/>
  <c r="L345" i="4" s="1"/>
  <c r="L346" i="4" s="1"/>
  <c r="L347" i="4" s="1"/>
  <c r="L348" i="4" s="1"/>
  <c r="L349" i="4" s="1"/>
  <c r="L350" i="4" s="1"/>
  <c r="L351" i="4" s="1"/>
  <c r="L352" i="4" s="1"/>
  <c r="L353" i="4" s="1"/>
  <c r="L354" i="4" s="1"/>
  <c r="L355" i="4" s="1"/>
  <c r="L356" i="4" s="1"/>
  <c r="L357" i="4" s="1"/>
  <c r="L358" i="4" s="1"/>
  <c r="L359" i="4" s="1"/>
  <c r="L360" i="4" s="1"/>
  <c r="L361" i="4" s="1"/>
  <c r="L362" i="4" s="1"/>
  <c r="L363" i="4" s="1"/>
  <c r="L364" i="4" s="1"/>
  <c r="L365" i="4" s="1"/>
  <c r="L366" i="4" s="1"/>
  <c r="L367" i="4" s="1"/>
  <c r="L368" i="4" s="1"/>
  <c r="L369" i="4" s="1"/>
  <c r="L370" i="4" s="1"/>
  <c r="L371" i="4" s="1"/>
  <c r="L372" i="4" s="1"/>
  <c r="L373" i="4" s="1"/>
  <c r="L374" i="4" s="1"/>
  <c r="L375" i="4" s="1"/>
  <c r="L376" i="4" s="1"/>
  <c r="L377" i="4" s="1"/>
  <c r="L378" i="4" s="1"/>
  <c r="L379" i="4" s="1"/>
  <c r="L380" i="4" s="1"/>
  <c r="L381" i="4" s="1"/>
  <c r="L382" i="4" s="1"/>
  <c r="L383" i="4" s="1"/>
  <c r="L384" i="4" s="1"/>
  <c r="L385" i="4" s="1"/>
  <c r="L386" i="4" s="1"/>
  <c r="L387" i="4" s="1"/>
  <c r="L388" i="4" s="1"/>
  <c r="L389" i="4" s="1"/>
  <c r="L390" i="4" s="1"/>
  <c r="L391" i="4" s="1"/>
  <c r="L392" i="4" s="1"/>
  <c r="L393" i="4" s="1"/>
  <c r="L394" i="4" s="1"/>
  <c r="L395" i="4" s="1"/>
  <c r="L396" i="4" s="1"/>
  <c r="L397" i="4" s="1"/>
  <c r="L398" i="4" s="1"/>
  <c r="L399" i="4" s="1"/>
  <c r="L400" i="4" s="1"/>
  <c r="L401" i="4" s="1"/>
  <c r="L402" i="4" s="1"/>
  <c r="L403" i="4" s="1"/>
  <c r="L404" i="4" s="1"/>
  <c r="L405" i="4" s="1"/>
  <c r="L406" i="4" s="1"/>
  <c r="L407" i="4" s="1"/>
  <c r="L408" i="4" s="1"/>
  <c r="L409" i="4" s="1"/>
  <c r="L410" i="4" s="1"/>
  <c r="L411" i="4" s="1"/>
  <c r="L412" i="4" s="1"/>
  <c r="L413" i="4" s="1"/>
  <c r="L414" i="4" s="1"/>
  <c r="L415" i="4" s="1"/>
  <c r="L416" i="4" s="1"/>
  <c r="L417" i="4" s="1"/>
  <c r="L418" i="4" s="1"/>
  <c r="L419" i="4" s="1"/>
  <c r="L420" i="4" s="1"/>
  <c r="L421" i="4" s="1"/>
  <c r="L422" i="4" s="1"/>
  <c r="L423" i="4" s="1"/>
  <c r="L424" i="4" s="1"/>
  <c r="L425" i="4" s="1"/>
  <c r="L426" i="4" s="1"/>
  <c r="L427" i="4" s="1"/>
  <c r="L428" i="4" s="1"/>
  <c r="L429" i="4" s="1"/>
  <c r="L430" i="4" s="1"/>
  <c r="L431" i="4" s="1"/>
  <c r="L432" i="4" s="1"/>
  <c r="L433" i="4" s="1"/>
  <c r="L434" i="4" s="1"/>
  <c r="L435" i="4" s="1"/>
  <c r="L436" i="4" s="1"/>
  <c r="L437" i="4" s="1"/>
  <c r="L438" i="4" s="1"/>
  <c r="L439" i="4" s="1"/>
  <c r="L440" i="4" s="1"/>
  <c r="L441" i="4" s="1"/>
  <c r="L442" i="4" s="1"/>
  <c r="L443" i="4" s="1"/>
  <c r="L444" i="4" s="1"/>
  <c r="L445" i="4" s="1"/>
  <c r="L446" i="4" s="1"/>
  <c r="I4" i="4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I203" i="4" s="1"/>
  <c r="I204" i="4" s="1"/>
  <c r="I205" i="4" s="1"/>
  <c r="I206" i="4" s="1"/>
  <c r="I207" i="4" s="1"/>
  <c r="I208" i="4" s="1"/>
  <c r="I209" i="4" s="1"/>
  <c r="I210" i="4" s="1"/>
  <c r="I211" i="4" s="1"/>
  <c r="I212" i="4" s="1"/>
  <c r="I213" i="4" s="1"/>
  <c r="I214" i="4" s="1"/>
  <c r="I215" i="4" s="1"/>
  <c r="I216" i="4" s="1"/>
  <c r="I217" i="4" s="1"/>
  <c r="I218" i="4" s="1"/>
  <c r="I219" i="4" s="1"/>
  <c r="I220" i="4" s="1"/>
  <c r="I221" i="4" s="1"/>
  <c r="I222" i="4" s="1"/>
  <c r="I223" i="4" s="1"/>
  <c r="I224" i="4" s="1"/>
  <c r="I225" i="4" s="1"/>
  <c r="I226" i="4" s="1"/>
  <c r="I227" i="4" s="1"/>
  <c r="I228" i="4" s="1"/>
  <c r="I229" i="4" s="1"/>
  <c r="I230" i="4" s="1"/>
  <c r="I231" i="4" s="1"/>
  <c r="I232" i="4" s="1"/>
  <c r="I233" i="4" s="1"/>
  <c r="I234" i="4" s="1"/>
  <c r="I235" i="4" s="1"/>
  <c r="I236" i="4" s="1"/>
  <c r="I237" i="4" s="1"/>
  <c r="I238" i="4" s="1"/>
  <c r="I239" i="4" s="1"/>
  <c r="I240" i="4" s="1"/>
  <c r="I241" i="4" s="1"/>
  <c r="I242" i="4" s="1"/>
  <c r="I243" i="4" s="1"/>
  <c r="I244" i="4" s="1"/>
  <c r="I245" i="4" s="1"/>
  <c r="I246" i="4" s="1"/>
  <c r="I247" i="4" s="1"/>
  <c r="I248" i="4" s="1"/>
  <c r="I249" i="4" s="1"/>
  <c r="I250" i="4" s="1"/>
  <c r="I251" i="4" s="1"/>
  <c r="I252" i="4" s="1"/>
  <c r="I253" i="4" s="1"/>
  <c r="I254" i="4" s="1"/>
  <c r="I255" i="4" s="1"/>
  <c r="I256" i="4" s="1"/>
  <c r="I257" i="4" s="1"/>
  <c r="I258" i="4" s="1"/>
  <c r="I259" i="4" s="1"/>
  <c r="I260" i="4" s="1"/>
  <c r="I261" i="4" s="1"/>
  <c r="I262" i="4" s="1"/>
  <c r="I263" i="4" s="1"/>
  <c r="I264" i="4" s="1"/>
  <c r="I265" i="4" s="1"/>
  <c r="I266" i="4" s="1"/>
  <c r="I267" i="4" s="1"/>
  <c r="I268" i="4" s="1"/>
  <c r="I269" i="4" s="1"/>
  <c r="I270" i="4" s="1"/>
  <c r="I271" i="4" s="1"/>
  <c r="I272" i="4" s="1"/>
  <c r="I273" i="4" s="1"/>
  <c r="I274" i="4" s="1"/>
  <c r="I275" i="4" s="1"/>
  <c r="I276" i="4" s="1"/>
  <c r="I277" i="4" s="1"/>
  <c r="I278" i="4" s="1"/>
  <c r="I279" i="4" s="1"/>
  <c r="I280" i="4" s="1"/>
  <c r="I281" i="4" s="1"/>
  <c r="I282" i="4" s="1"/>
  <c r="I283" i="4" s="1"/>
  <c r="I284" i="4" s="1"/>
  <c r="I285" i="4" s="1"/>
  <c r="I286" i="4" s="1"/>
  <c r="I287" i="4" s="1"/>
  <c r="I288" i="4" s="1"/>
  <c r="I289" i="4" s="1"/>
  <c r="I290" i="4" s="1"/>
  <c r="I291" i="4" s="1"/>
  <c r="I292" i="4" s="1"/>
  <c r="I293" i="4" s="1"/>
  <c r="I294" i="4" s="1"/>
  <c r="I295" i="4" s="1"/>
  <c r="I296" i="4" s="1"/>
  <c r="I297" i="4" s="1"/>
  <c r="I298" i="4" s="1"/>
  <c r="I299" i="4" s="1"/>
  <c r="I300" i="4" s="1"/>
  <c r="I301" i="4" s="1"/>
  <c r="I302" i="4" s="1"/>
  <c r="I303" i="4" s="1"/>
  <c r="I304" i="4" s="1"/>
  <c r="I305" i="4" s="1"/>
  <c r="I306" i="4" s="1"/>
  <c r="I307" i="4" s="1"/>
  <c r="I308" i="4" s="1"/>
  <c r="I309" i="4" s="1"/>
  <c r="I310" i="4" s="1"/>
  <c r="I311" i="4" s="1"/>
  <c r="I312" i="4" s="1"/>
  <c r="I313" i="4" s="1"/>
  <c r="I314" i="4" s="1"/>
  <c r="I315" i="4" s="1"/>
  <c r="I316" i="4" s="1"/>
  <c r="I317" i="4" s="1"/>
  <c r="I318" i="4" s="1"/>
  <c r="I319" i="4" s="1"/>
  <c r="I320" i="4" s="1"/>
  <c r="I321" i="4" s="1"/>
  <c r="I322" i="4" s="1"/>
  <c r="I323" i="4" s="1"/>
  <c r="I324" i="4" s="1"/>
  <c r="I325" i="4" s="1"/>
  <c r="I326" i="4" s="1"/>
  <c r="I327" i="4" s="1"/>
  <c r="I328" i="4" s="1"/>
  <c r="I329" i="4" s="1"/>
  <c r="I330" i="4" s="1"/>
  <c r="I331" i="4" s="1"/>
  <c r="I332" i="4" s="1"/>
  <c r="I333" i="4" s="1"/>
  <c r="I334" i="4" s="1"/>
  <c r="I335" i="4" s="1"/>
  <c r="I336" i="4" s="1"/>
  <c r="I337" i="4" s="1"/>
  <c r="I338" i="4" s="1"/>
  <c r="I339" i="4" s="1"/>
  <c r="I340" i="4" s="1"/>
  <c r="I341" i="4" s="1"/>
  <c r="I342" i="4" s="1"/>
  <c r="I343" i="4" s="1"/>
  <c r="I344" i="4" s="1"/>
  <c r="I345" i="4" s="1"/>
  <c r="I346" i="4" s="1"/>
  <c r="I347" i="4" s="1"/>
  <c r="I348" i="4" s="1"/>
  <c r="I349" i="4" s="1"/>
  <c r="I350" i="4" s="1"/>
  <c r="I351" i="4" s="1"/>
  <c r="I352" i="4" s="1"/>
  <c r="I353" i="4" s="1"/>
  <c r="I354" i="4" s="1"/>
  <c r="I355" i="4" s="1"/>
  <c r="I356" i="4" s="1"/>
  <c r="I357" i="4" s="1"/>
  <c r="I358" i="4" s="1"/>
  <c r="I359" i="4" s="1"/>
  <c r="I360" i="4" s="1"/>
  <c r="I361" i="4" s="1"/>
  <c r="I362" i="4" s="1"/>
  <c r="I363" i="4" s="1"/>
  <c r="I364" i="4" s="1"/>
  <c r="I365" i="4" s="1"/>
  <c r="I366" i="4" s="1"/>
  <c r="I367" i="4" s="1"/>
  <c r="I368" i="4" s="1"/>
  <c r="I369" i="4" s="1"/>
  <c r="I370" i="4" s="1"/>
  <c r="I371" i="4" s="1"/>
  <c r="I372" i="4" s="1"/>
  <c r="I373" i="4" s="1"/>
  <c r="I374" i="4" s="1"/>
  <c r="I375" i="4" s="1"/>
  <c r="I376" i="4" s="1"/>
  <c r="I377" i="4" s="1"/>
  <c r="I378" i="4" s="1"/>
  <c r="I379" i="4" s="1"/>
  <c r="I380" i="4" s="1"/>
  <c r="I381" i="4" s="1"/>
  <c r="I382" i="4" s="1"/>
  <c r="I383" i="4" s="1"/>
  <c r="I384" i="4" s="1"/>
  <c r="I385" i="4" s="1"/>
  <c r="I386" i="4" s="1"/>
  <c r="I387" i="4" s="1"/>
  <c r="I388" i="4" s="1"/>
  <c r="I389" i="4" s="1"/>
  <c r="I390" i="4" s="1"/>
  <c r="I391" i="4" s="1"/>
  <c r="I392" i="4" s="1"/>
  <c r="I393" i="4" s="1"/>
  <c r="I394" i="4" s="1"/>
  <c r="I395" i="4" s="1"/>
  <c r="I396" i="4" s="1"/>
  <c r="I397" i="4" s="1"/>
  <c r="I398" i="4" s="1"/>
  <c r="I399" i="4" s="1"/>
  <c r="I400" i="4" s="1"/>
  <c r="I401" i="4" s="1"/>
  <c r="I402" i="4" s="1"/>
  <c r="I403" i="4" s="1"/>
  <c r="I404" i="4" s="1"/>
  <c r="I405" i="4" s="1"/>
  <c r="I406" i="4" s="1"/>
  <c r="I407" i="4" s="1"/>
  <c r="I408" i="4" s="1"/>
  <c r="I409" i="4" s="1"/>
  <c r="I410" i="4" s="1"/>
  <c r="I411" i="4" s="1"/>
  <c r="I412" i="4" s="1"/>
  <c r="I413" i="4" s="1"/>
  <c r="I414" i="4" s="1"/>
  <c r="I415" i="4" s="1"/>
  <c r="I416" i="4" s="1"/>
  <c r="I417" i="4" s="1"/>
  <c r="I418" i="4" s="1"/>
  <c r="I419" i="4" s="1"/>
  <c r="I420" i="4" s="1"/>
  <c r="I421" i="4" s="1"/>
  <c r="I422" i="4" s="1"/>
  <c r="I423" i="4" s="1"/>
  <c r="I424" i="4" s="1"/>
  <c r="I425" i="4" s="1"/>
  <c r="I426" i="4" s="1"/>
  <c r="I427" i="4" s="1"/>
  <c r="I428" i="4" s="1"/>
  <c r="I429" i="4" s="1"/>
  <c r="I430" i="4" s="1"/>
  <c r="I431" i="4" s="1"/>
  <c r="I432" i="4" s="1"/>
  <c r="I433" i="4" s="1"/>
  <c r="I434" i="4" s="1"/>
  <c r="I435" i="4" s="1"/>
  <c r="I436" i="4" s="1"/>
  <c r="I437" i="4" s="1"/>
  <c r="I438" i="4" s="1"/>
  <c r="I439" i="4" s="1"/>
  <c r="I440" i="4" s="1"/>
  <c r="I441" i="4" s="1"/>
  <c r="I442" i="4" s="1"/>
  <c r="I443" i="4" s="1"/>
  <c r="I444" i="4" s="1"/>
  <c r="I445" i="4" s="1"/>
  <c r="I446" i="4" s="1"/>
  <c r="Q8" i="4"/>
  <c r="N14" i="4"/>
  <c r="O566" i="4" l="1"/>
  <c r="O558" i="4"/>
  <c r="O560" i="4"/>
  <c r="O561" i="4"/>
  <c r="O562" i="4"/>
  <c r="O563" i="4"/>
  <c r="O555" i="4"/>
  <c r="O559" i="4"/>
  <c r="O564" i="4"/>
  <c r="O556" i="4"/>
  <c r="O565" i="4"/>
  <c r="O557" i="4"/>
  <c r="O14" i="4"/>
  <c r="O545" i="4"/>
  <c r="O552" i="4"/>
  <c r="O544" i="4"/>
  <c r="O548" i="4"/>
  <c r="O550" i="4"/>
  <c r="O554" i="4"/>
  <c r="O551" i="4"/>
  <c r="O549" i="4"/>
  <c r="O546" i="4"/>
  <c r="O543" i="4"/>
  <c r="O547" i="4"/>
  <c r="O553" i="4"/>
  <c r="O530" i="4"/>
  <c r="O538" i="4"/>
  <c r="O570" i="4"/>
  <c r="O578" i="4"/>
  <c r="O531" i="4"/>
  <c r="O539" i="4"/>
  <c r="O571" i="4"/>
  <c r="O532" i="4"/>
  <c r="O540" i="4"/>
  <c r="O572" i="4"/>
  <c r="O542" i="4"/>
  <c r="O535" i="4"/>
  <c r="O575" i="4"/>
  <c r="O533" i="4"/>
  <c r="O541" i="4"/>
  <c r="O573" i="4"/>
  <c r="O534" i="4"/>
  <c r="O574" i="4"/>
  <c r="O567" i="4"/>
  <c r="O536" i="4"/>
  <c r="O568" i="4"/>
  <c r="O576" i="4"/>
  <c r="O529" i="4"/>
  <c r="O537" i="4"/>
  <c r="O569" i="4"/>
  <c r="O577" i="4"/>
  <c r="O525" i="4"/>
  <c r="O523" i="4"/>
  <c r="O522" i="4"/>
  <c r="O526" i="4"/>
  <c r="O527" i="4"/>
  <c r="O524" i="4"/>
  <c r="O520" i="4"/>
  <c r="O521" i="4"/>
  <c r="O528" i="4"/>
  <c r="O519" i="4"/>
  <c r="O508" i="4"/>
  <c r="O515" i="4"/>
  <c r="O518" i="4"/>
  <c r="O509" i="4"/>
  <c r="O507" i="4"/>
  <c r="O512" i="4"/>
  <c r="O510" i="4"/>
  <c r="O516" i="4"/>
  <c r="O513" i="4"/>
  <c r="O514" i="4"/>
  <c r="O517" i="4"/>
  <c r="O511" i="4"/>
  <c r="O504" i="4"/>
  <c r="O495" i="4"/>
  <c r="O505" i="4"/>
  <c r="O500" i="4"/>
  <c r="O501" i="4"/>
  <c r="O502" i="4"/>
  <c r="O496" i="4"/>
  <c r="O503" i="4"/>
  <c r="O506" i="4"/>
  <c r="O498" i="4"/>
  <c r="O497" i="4"/>
  <c r="O499" i="4"/>
  <c r="O489" i="4"/>
  <c r="O490" i="4"/>
  <c r="O483" i="4"/>
  <c r="O491" i="4"/>
  <c r="O492" i="4"/>
  <c r="O484" i="4"/>
  <c r="O485" i="4"/>
  <c r="O494" i="4"/>
  <c r="O486" i="4"/>
  <c r="O487" i="4"/>
  <c r="O488" i="4"/>
  <c r="O493" i="4"/>
  <c r="O482" i="4"/>
  <c r="O474" i="4"/>
  <c r="O475" i="4"/>
  <c r="O476" i="4"/>
  <c r="O473" i="4"/>
  <c r="O477" i="4"/>
  <c r="O478" i="4"/>
  <c r="O481" i="4"/>
  <c r="O479" i="4"/>
  <c r="O471" i="4"/>
  <c r="O480" i="4"/>
  <c r="O472" i="4"/>
  <c r="O461" i="4"/>
  <c r="O463" i="4"/>
  <c r="O460" i="4"/>
  <c r="O466" i="4"/>
  <c r="O462" i="4"/>
  <c r="O469" i="4"/>
  <c r="O465" i="4"/>
  <c r="O468" i="4"/>
  <c r="O464" i="4"/>
  <c r="O467" i="4"/>
  <c r="O459" i="4"/>
  <c r="O470" i="4"/>
  <c r="I447" i="4"/>
  <c r="I448" i="4" s="1"/>
  <c r="I449" i="4" s="1"/>
  <c r="I450" i="4" s="1"/>
  <c r="I451" i="4" s="1"/>
  <c r="I452" i="4" s="1"/>
  <c r="I453" i="4" s="1"/>
  <c r="I454" i="4" s="1"/>
  <c r="I455" i="4" s="1"/>
  <c r="I456" i="4" s="1"/>
  <c r="I457" i="4" s="1"/>
  <c r="I458" i="4" s="1"/>
  <c r="L447" i="4"/>
  <c r="L448" i="4" s="1"/>
  <c r="L449" i="4" s="1"/>
  <c r="L450" i="4" s="1"/>
  <c r="L451" i="4" s="1"/>
  <c r="L452" i="4" s="1"/>
  <c r="L453" i="4" s="1"/>
  <c r="L454" i="4" s="1"/>
  <c r="L455" i="4" s="1"/>
  <c r="L456" i="4" s="1"/>
  <c r="L457" i="4" s="1"/>
  <c r="L458" i="4" s="1"/>
  <c r="R7" i="4"/>
  <c r="R6" i="4"/>
  <c r="O17" i="4"/>
  <c r="O21" i="4"/>
  <c r="O25" i="4"/>
  <c r="O29" i="4"/>
  <c r="O33" i="4"/>
  <c r="O37" i="4"/>
  <c r="O41" i="4"/>
  <c r="O45" i="4"/>
  <c r="O49" i="4"/>
  <c r="O53" i="4"/>
  <c r="O57" i="4"/>
  <c r="O61" i="4"/>
  <c r="O65" i="4"/>
  <c r="O69" i="4"/>
  <c r="O73" i="4"/>
  <c r="O77" i="4"/>
  <c r="O81" i="4"/>
  <c r="O85" i="4"/>
  <c r="O89" i="4"/>
  <c r="O93" i="4"/>
  <c r="O97" i="4"/>
  <c r="O101" i="4"/>
  <c r="O105" i="4"/>
  <c r="O109" i="4"/>
  <c r="O113" i="4"/>
  <c r="O117" i="4"/>
  <c r="O121" i="4"/>
  <c r="O125" i="4"/>
  <c r="O129" i="4"/>
  <c r="O133" i="4"/>
  <c r="O137" i="4"/>
  <c r="O141" i="4"/>
  <c r="O145" i="4"/>
  <c r="O149" i="4"/>
  <c r="O153" i="4"/>
  <c r="O157" i="4"/>
  <c r="O161" i="4"/>
  <c r="O165" i="4"/>
  <c r="O169" i="4"/>
  <c r="O173" i="4"/>
  <c r="O177" i="4"/>
  <c r="O181" i="4"/>
  <c r="O185" i="4"/>
  <c r="O189" i="4"/>
  <c r="O193" i="4"/>
  <c r="O197" i="4"/>
  <c r="O201" i="4"/>
  <c r="O205" i="4"/>
  <c r="O209" i="4"/>
  <c r="O213" i="4"/>
  <c r="O217" i="4"/>
  <c r="O221" i="4"/>
  <c r="O225" i="4"/>
  <c r="O229" i="4"/>
  <c r="O233" i="4"/>
  <c r="O237" i="4"/>
  <c r="O241" i="4"/>
  <c r="O245" i="4"/>
  <c r="O249" i="4"/>
  <c r="O253" i="4"/>
  <c r="O257" i="4"/>
  <c r="O261" i="4"/>
  <c r="O265" i="4"/>
  <c r="O269" i="4"/>
  <c r="O273" i="4"/>
  <c r="O277" i="4"/>
  <c r="O281" i="4"/>
  <c r="O285" i="4"/>
  <c r="O289" i="4"/>
  <c r="O293" i="4"/>
  <c r="O297" i="4"/>
  <c r="O301" i="4"/>
  <c r="O305" i="4"/>
  <c r="O309" i="4"/>
  <c r="O313" i="4"/>
  <c r="O317" i="4"/>
  <c r="O321" i="4"/>
  <c r="O325" i="4"/>
  <c r="O329" i="4"/>
  <c r="O333" i="4"/>
  <c r="O337" i="4"/>
  <c r="O341" i="4"/>
  <c r="O345" i="4"/>
  <c r="O349" i="4"/>
  <c r="O19" i="4"/>
  <c r="O24" i="4"/>
  <c r="O30" i="4"/>
  <c r="O35" i="4"/>
  <c r="O40" i="4"/>
  <c r="O46" i="4"/>
  <c r="O51" i="4"/>
  <c r="O56" i="4"/>
  <c r="O62" i="4"/>
  <c r="O67" i="4"/>
  <c r="O72" i="4"/>
  <c r="O78" i="4"/>
  <c r="O83" i="4"/>
  <c r="O88" i="4"/>
  <c r="O94" i="4"/>
  <c r="O99" i="4"/>
  <c r="O104" i="4"/>
  <c r="O110" i="4"/>
  <c r="O115" i="4"/>
  <c r="O120" i="4"/>
  <c r="O126" i="4"/>
  <c r="O131" i="4"/>
  <c r="O136" i="4"/>
  <c r="O142" i="4"/>
  <c r="O147" i="4"/>
  <c r="O152" i="4"/>
  <c r="O158" i="4"/>
  <c r="O163" i="4"/>
  <c r="O168" i="4"/>
  <c r="O174" i="4"/>
  <c r="O179" i="4"/>
  <c r="O184" i="4"/>
  <c r="O190" i="4"/>
  <c r="O195" i="4"/>
  <c r="O200" i="4"/>
  <c r="O206" i="4"/>
  <c r="O211" i="4"/>
  <c r="O216" i="4"/>
  <c r="O222" i="4"/>
  <c r="O227" i="4"/>
  <c r="O232" i="4"/>
  <c r="O238" i="4"/>
  <c r="O243" i="4"/>
  <c r="O248" i="4"/>
  <c r="O254" i="4"/>
  <c r="O259" i="4"/>
  <c r="O264" i="4"/>
  <c r="O270" i="4"/>
  <c r="O275" i="4"/>
  <c r="O280" i="4"/>
  <c r="O286" i="4"/>
  <c r="O291" i="4"/>
  <c r="O296" i="4"/>
  <c r="O302" i="4"/>
  <c r="O307" i="4"/>
  <c r="O312" i="4"/>
  <c r="O318" i="4"/>
  <c r="O323" i="4"/>
  <c r="O328" i="4"/>
  <c r="O334" i="4"/>
  <c r="O339" i="4"/>
  <c r="O344" i="4"/>
  <c r="O350" i="4"/>
  <c r="O354" i="4"/>
  <c r="O358" i="4"/>
  <c r="O362" i="4"/>
  <c r="O366" i="4"/>
  <c r="O370" i="4"/>
  <c r="O374" i="4"/>
  <c r="O378" i="4"/>
  <c r="O382" i="4"/>
  <c r="O386" i="4"/>
  <c r="O390" i="4"/>
  <c r="O394" i="4"/>
  <c r="O398" i="4"/>
  <c r="O402" i="4"/>
  <c r="O406" i="4"/>
  <c r="O410" i="4"/>
  <c r="O414" i="4"/>
  <c r="O418" i="4"/>
  <c r="O422" i="4"/>
  <c r="O426" i="4"/>
  <c r="O430" i="4"/>
  <c r="O434" i="4"/>
  <c r="O438" i="4"/>
  <c r="O442" i="4"/>
  <c r="O446" i="4"/>
  <c r="O450" i="4"/>
  <c r="O454" i="4"/>
  <c r="O458" i="4"/>
  <c r="O15" i="4"/>
  <c r="O20" i="4"/>
  <c r="O26" i="4"/>
  <c r="O31" i="4"/>
  <c r="O36" i="4"/>
  <c r="O42" i="4"/>
  <c r="O47" i="4"/>
  <c r="O52" i="4"/>
  <c r="O58" i="4"/>
  <c r="O63" i="4"/>
  <c r="O68" i="4"/>
  <c r="O74" i="4"/>
  <c r="O79" i="4"/>
  <c r="O84" i="4"/>
  <c r="O90" i="4"/>
  <c r="O95" i="4"/>
  <c r="O100" i="4"/>
  <c r="O106" i="4"/>
  <c r="O111" i="4"/>
  <c r="O116" i="4"/>
  <c r="O122" i="4"/>
  <c r="O127" i="4"/>
  <c r="O132" i="4"/>
  <c r="O138" i="4"/>
  <c r="O143" i="4"/>
  <c r="O148" i="4"/>
  <c r="O154" i="4"/>
  <c r="O159" i="4"/>
  <c r="O164" i="4"/>
  <c r="O170" i="4"/>
  <c r="O175" i="4"/>
  <c r="O180" i="4"/>
  <c r="O186" i="4"/>
  <c r="O191" i="4"/>
  <c r="O196" i="4"/>
  <c r="O202" i="4"/>
  <c r="O207" i="4"/>
  <c r="O212" i="4"/>
  <c r="O218" i="4"/>
  <c r="O223" i="4"/>
  <c r="O228" i="4"/>
  <c r="O234" i="4"/>
  <c r="O239" i="4"/>
  <c r="O244" i="4"/>
  <c r="O250" i="4"/>
  <c r="O255" i="4"/>
  <c r="O260" i="4"/>
  <c r="O266" i="4"/>
  <c r="O271" i="4"/>
  <c r="O276" i="4"/>
  <c r="O282" i="4"/>
  <c r="O287" i="4"/>
  <c r="O298" i="4"/>
  <c r="O303" i="4"/>
  <c r="O308" i="4"/>
  <c r="O314" i="4"/>
  <c r="O319" i="4"/>
  <c r="O324" i="4"/>
  <c r="O330" i="4"/>
  <c r="O335" i="4"/>
  <c r="O340" i="4"/>
  <c r="O346" i="4"/>
  <c r="O351" i="4"/>
  <c r="O355" i="4"/>
  <c r="O359" i="4"/>
  <c r="O363" i="4"/>
  <c r="O367" i="4"/>
  <c r="O371" i="4"/>
  <c r="O375" i="4"/>
  <c r="O379" i="4"/>
  <c r="O383" i="4"/>
  <c r="O387" i="4"/>
  <c r="O391" i="4"/>
  <c r="O395" i="4"/>
  <c r="O292" i="4"/>
  <c r="O16" i="4"/>
  <c r="O22" i="4"/>
  <c r="O27" i="4"/>
  <c r="O32" i="4"/>
  <c r="O38" i="4"/>
  <c r="O43" i="4"/>
  <c r="O48" i="4"/>
  <c r="O54" i="4"/>
  <c r="O59" i="4"/>
  <c r="O64" i="4"/>
  <c r="O70" i="4"/>
  <c r="O75" i="4"/>
  <c r="O80" i="4"/>
  <c r="O86" i="4"/>
  <c r="O91" i="4"/>
  <c r="O96" i="4"/>
  <c r="O102" i="4"/>
  <c r="O107" i="4"/>
  <c r="O112" i="4"/>
  <c r="O118" i="4"/>
  <c r="O123" i="4"/>
  <c r="O128" i="4"/>
  <c r="O134" i="4"/>
  <c r="O139" i="4"/>
  <c r="O144" i="4"/>
  <c r="O150" i="4"/>
  <c r="O155" i="4"/>
  <c r="O160" i="4"/>
  <c r="O18" i="4"/>
  <c r="O39" i="4"/>
  <c r="O60" i="4"/>
  <c r="O82" i="4"/>
  <c r="O103" i="4"/>
  <c r="O124" i="4"/>
  <c r="O146" i="4"/>
  <c r="O166" i="4"/>
  <c r="O176" i="4"/>
  <c r="O187" i="4"/>
  <c r="O198" i="4"/>
  <c r="O208" i="4"/>
  <c r="O219" i="4"/>
  <c r="O230" i="4"/>
  <c r="O240" i="4"/>
  <c r="O251" i="4"/>
  <c r="O262" i="4"/>
  <c r="O272" i="4"/>
  <c r="O283" i="4"/>
  <c r="O294" i="4"/>
  <c r="O304" i="4"/>
  <c r="O315" i="4"/>
  <c r="O326" i="4"/>
  <c r="O336" i="4"/>
  <c r="O347" i="4"/>
  <c r="O356" i="4"/>
  <c r="O364" i="4"/>
  <c r="O372" i="4"/>
  <c r="O380" i="4"/>
  <c r="O388" i="4"/>
  <c r="O396" i="4"/>
  <c r="O401" i="4"/>
  <c r="O407" i="4"/>
  <c r="O412" i="4"/>
  <c r="O417" i="4"/>
  <c r="O423" i="4"/>
  <c r="O428" i="4"/>
  <c r="O433" i="4"/>
  <c r="O439" i="4"/>
  <c r="O444" i="4"/>
  <c r="O449" i="4"/>
  <c r="O455" i="4"/>
  <c r="O231" i="4"/>
  <c r="O284" i="4"/>
  <c r="O306" i="4"/>
  <c r="O327" i="4"/>
  <c r="O348" i="4"/>
  <c r="O357" i="4"/>
  <c r="O373" i="4"/>
  <c r="O389" i="4"/>
  <c r="O403" i="4"/>
  <c r="O408" i="4"/>
  <c r="O419" i="4"/>
  <c r="O429" i="4"/>
  <c r="O440" i="4"/>
  <c r="O451" i="4"/>
  <c r="O50" i="4"/>
  <c r="O135" i="4"/>
  <c r="O171" i="4"/>
  <c r="O203" i="4"/>
  <c r="O235" i="4"/>
  <c r="O267" i="4"/>
  <c r="O299" i="4"/>
  <c r="O331" i="4"/>
  <c r="O360" i="4"/>
  <c r="O384" i="4"/>
  <c r="O404" i="4"/>
  <c r="O420" i="4"/>
  <c r="O436" i="4"/>
  <c r="O452" i="4"/>
  <c r="O23" i="4"/>
  <c r="O44" i="4"/>
  <c r="O66" i="4"/>
  <c r="O87" i="4"/>
  <c r="O108" i="4"/>
  <c r="O130" i="4"/>
  <c r="O151" i="4"/>
  <c r="O167" i="4"/>
  <c r="O178" i="4"/>
  <c r="O188" i="4"/>
  <c r="O199" i="4"/>
  <c r="O210" i="4"/>
  <c r="O220" i="4"/>
  <c r="O242" i="4"/>
  <c r="O252" i="4"/>
  <c r="O263" i="4"/>
  <c r="O274" i="4"/>
  <c r="O295" i="4"/>
  <c r="O316" i="4"/>
  <c r="O338" i="4"/>
  <c r="O365" i="4"/>
  <c r="O381" i="4"/>
  <c r="O397" i="4"/>
  <c r="O413" i="4"/>
  <c r="O424" i="4"/>
  <c r="O435" i="4"/>
  <c r="O445" i="4"/>
  <c r="O456" i="4"/>
  <c r="O71" i="4"/>
  <c r="O182" i="4"/>
  <c r="O214" i="4"/>
  <c r="O246" i="4"/>
  <c r="O278" i="4"/>
  <c r="O310" i="4"/>
  <c r="O342" i="4"/>
  <c r="O368" i="4"/>
  <c r="O392" i="4"/>
  <c r="O409" i="4"/>
  <c r="O425" i="4"/>
  <c r="O441" i="4"/>
  <c r="O457" i="4"/>
  <c r="O34" i="4"/>
  <c r="O55" i="4"/>
  <c r="O76" i="4"/>
  <c r="O98" i="4"/>
  <c r="O119" i="4"/>
  <c r="O140" i="4"/>
  <c r="O162" i="4"/>
  <c r="O172" i="4"/>
  <c r="O183" i="4"/>
  <c r="O194" i="4"/>
  <c r="O204" i="4"/>
  <c r="O215" i="4"/>
  <c r="O226" i="4"/>
  <c r="O236" i="4"/>
  <c r="O247" i="4"/>
  <c r="O258" i="4"/>
  <c r="O268" i="4"/>
  <c r="O279" i="4"/>
  <c r="O290" i="4"/>
  <c r="O300" i="4"/>
  <c r="O311" i="4"/>
  <c r="O322" i="4"/>
  <c r="O332" i="4"/>
  <c r="O343" i="4"/>
  <c r="O353" i="4"/>
  <c r="O361" i="4"/>
  <c r="O369" i="4"/>
  <c r="O377" i="4"/>
  <c r="O385" i="4"/>
  <c r="O393" i="4"/>
  <c r="O400" i="4"/>
  <c r="O405" i="4"/>
  <c r="O411" i="4"/>
  <c r="O416" i="4"/>
  <c r="O421" i="4"/>
  <c r="O427" i="4"/>
  <c r="O432" i="4"/>
  <c r="O437" i="4"/>
  <c r="O443" i="4"/>
  <c r="O448" i="4"/>
  <c r="O453" i="4"/>
  <c r="O28" i="4"/>
  <c r="O92" i="4"/>
  <c r="O114" i="4"/>
  <c r="O156" i="4"/>
  <c r="O192" i="4"/>
  <c r="O224" i="4"/>
  <c r="O256" i="4"/>
  <c r="O288" i="4"/>
  <c r="O320" i="4"/>
  <c r="O352" i="4"/>
  <c r="O376" i="4"/>
  <c r="O399" i="4"/>
  <c r="O415" i="4"/>
  <c r="O431" i="4"/>
  <c r="O447" i="4"/>
  <c r="R8" i="4"/>
  <c r="B2" i="4"/>
  <c r="C2" i="4"/>
  <c r="R3" i="4"/>
  <c r="R4" i="4"/>
  <c r="R5" i="4"/>
  <c r="B9" i="4"/>
  <c r="B10" i="4" s="1"/>
  <c r="B11" i="4" s="1"/>
  <c r="Q9" i="4"/>
  <c r="R9" i="4" s="1"/>
  <c r="L459" i="4" l="1"/>
  <c r="L460" i="4" s="1"/>
  <c r="L461" i="4" s="1"/>
  <c r="L462" i="4" s="1"/>
  <c r="L463" i="4" s="1"/>
  <c r="L464" i="4" s="1"/>
  <c r="L465" i="4" s="1"/>
  <c r="L466" i="4" s="1"/>
  <c r="L467" i="4" s="1"/>
  <c r="L468" i="4" s="1"/>
  <c r="L469" i="4" s="1"/>
  <c r="L470" i="4" s="1"/>
  <c r="L471" i="4" s="1"/>
  <c r="L472" i="4" s="1"/>
  <c r="L473" i="4" s="1"/>
  <c r="L474" i="4" s="1"/>
  <c r="L475" i="4" s="1"/>
  <c r="L476" i="4" s="1"/>
  <c r="L477" i="4" s="1"/>
  <c r="L478" i="4" s="1"/>
  <c r="L479" i="4" s="1"/>
  <c r="L480" i="4" s="1"/>
  <c r="L481" i="4" s="1"/>
  <c r="L482" i="4" s="1"/>
  <c r="I459" i="4"/>
  <c r="I460" i="4" s="1"/>
  <c r="I461" i="4" s="1"/>
  <c r="I462" i="4" s="1"/>
  <c r="I463" i="4" s="1"/>
  <c r="I464" i="4" s="1"/>
  <c r="I465" i="4" s="1"/>
  <c r="I466" i="4" s="1"/>
  <c r="I467" i="4" s="1"/>
  <c r="I468" i="4" s="1"/>
  <c r="I469" i="4" s="1"/>
  <c r="I470" i="4" s="1"/>
  <c r="I471" i="4" s="1"/>
  <c r="I472" i="4" s="1"/>
  <c r="I473" i="4" s="1"/>
  <c r="I474" i="4" s="1"/>
  <c r="I475" i="4" s="1"/>
  <c r="I476" i="4" s="1"/>
  <c r="I477" i="4" s="1"/>
  <c r="I478" i="4" s="1"/>
  <c r="I479" i="4" s="1"/>
  <c r="I480" i="4" s="1"/>
  <c r="I481" i="4" s="1"/>
  <c r="I482" i="4" s="1"/>
  <c r="B3" i="4"/>
  <c r="Q10" i="4"/>
  <c r="R10" i="4" s="1"/>
  <c r="L483" i="4" l="1"/>
  <c r="L484" i="4" s="1"/>
  <c r="L485" i="4" s="1"/>
  <c r="L486" i="4" s="1"/>
  <c r="L487" i="4" s="1"/>
  <c r="L488" i="4" s="1"/>
  <c r="L489" i="4" s="1"/>
  <c r="L490" i="4" s="1"/>
  <c r="L491" i="4" s="1"/>
  <c r="L492" i="4" s="1"/>
  <c r="L493" i="4" s="1"/>
  <c r="L494" i="4" s="1"/>
  <c r="L495" i="4" s="1"/>
  <c r="L496" i="4" s="1"/>
  <c r="L497" i="4" s="1"/>
  <c r="L498" i="4" s="1"/>
  <c r="L499" i="4" s="1"/>
  <c r="L500" i="4" s="1"/>
  <c r="L501" i="4" s="1"/>
  <c r="L502" i="4" s="1"/>
  <c r="L503" i="4" s="1"/>
  <c r="L504" i="4" s="1"/>
  <c r="L505" i="4" s="1"/>
  <c r="L506" i="4" s="1"/>
  <c r="L507" i="4" s="1"/>
  <c r="L508" i="4" s="1"/>
  <c r="L509" i="4" s="1"/>
  <c r="L510" i="4" s="1"/>
  <c r="L511" i="4" s="1"/>
  <c r="L512" i="4" s="1"/>
  <c r="L513" i="4" s="1"/>
  <c r="L514" i="4" s="1"/>
  <c r="L515" i="4" s="1"/>
  <c r="L516" i="4" s="1"/>
  <c r="L517" i="4" s="1"/>
  <c r="L518" i="4" s="1"/>
  <c r="I483" i="4"/>
  <c r="I484" i="4" s="1"/>
  <c r="I485" i="4" s="1"/>
  <c r="I486" i="4" s="1"/>
  <c r="I487" i="4" s="1"/>
  <c r="I488" i="4" s="1"/>
  <c r="I489" i="4" s="1"/>
  <c r="I490" i="4" s="1"/>
  <c r="I491" i="4" s="1"/>
  <c r="I492" i="4" s="1"/>
  <c r="I493" i="4" s="1"/>
  <c r="I494" i="4" s="1"/>
  <c r="I495" i="4" s="1"/>
  <c r="I496" i="4" s="1"/>
  <c r="I497" i="4" s="1"/>
  <c r="I498" i="4" s="1"/>
  <c r="I499" i="4" s="1"/>
  <c r="I500" i="4" s="1"/>
  <c r="I501" i="4" s="1"/>
  <c r="I502" i="4" s="1"/>
  <c r="I503" i="4" s="1"/>
  <c r="I504" i="4" s="1"/>
  <c r="I505" i="4" s="1"/>
  <c r="I506" i="4" s="1"/>
  <c r="I507" i="4" s="1"/>
  <c r="I508" i="4" s="1"/>
  <c r="I509" i="4" s="1"/>
  <c r="I510" i="4" s="1"/>
  <c r="I511" i="4" s="1"/>
  <c r="I512" i="4" s="1"/>
  <c r="I513" i="4" s="1"/>
  <c r="I514" i="4" s="1"/>
  <c r="I515" i="4" s="1"/>
  <c r="I516" i="4" s="1"/>
  <c r="I517" i="4" s="1"/>
  <c r="I518" i="4" s="1"/>
  <c r="Q11" i="4"/>
  <c r="R11" i="4" s="1"/>
  <c r="I519" i="4" l="1"/>
  <c r="I520" i="4" s="1"/>
  <c r="I521" i="4" s="1"/>
  <c r="I522" i="4" s="1"/>
  <c r="I523" i="4" s="1"/>
  <c r="I524" i="4" s="1"/>
  <c r="I525" i="4" s="1"/>
  <c r="I526" i="4" s="1"/>
  <c r="I527" i="4" s="1"/>
  <c r="I528" i="4" s="1"/>
  <c r="I529" i="4" s="1"/>
  <c r="I530" i="4" s="1"/>
  <c r="I531" i="4" s="1"/>
  <c r="I532" i="4" s="1"/>
  <c r="I533" i="4" s="1"/>
  <c r="I534" i="4" s="1"/>
  <c r="I535" i="4" s="1"/>
  <c r="I536" i="4" s="1"/>
  <c r="I537" i="4" s="1"/>
  <c r="I538" i="4" s="1"/>
  <c r="I539" i="4" s="1"/>
  <c r="I540" i="4" s="1"/>
  <c r="I541" i="4" s="1"/>
  <c r="I542" i="4" s="1"/>
  <c r="L519" i="4"/>
  <c r="L520" i="4" s="1"/>
  <c r="L521" i="4" s="1"/>
  <c r="L522" i="4" s="1"/>
  <c r="L523" i="4" s="1"/>
  <c r="L524" i="4" s="1"/>
  <c r="L525" i="4" s="1"/>
  <c r="L526" i="4" s="1"/>
  <c r="L527" i="4" s="1"/>
  <c r="L528" i="4" s="1"/>
  <c r="L529" i="4" s="1"/>
  <c r="L530" i="4" s="1"/>
  <c r="L531" i="4" s="1"/>
  <c r="L532" i="4" s="1"/>
  <c r="L533" i="4" s="1"/>
  <c r="L534" i="4" s="1"/>
  <c r="L535" i="4" s="1"/>
  <c r="L536" i="4" s="1"/>
  <c r="L537" i="4" s="1"/>
  <c r="L538" i="4" s="1"/>
  <c r="L539" i="4" s="1"/>
  <c r="L540" i="4" s="1"/>
  <c r="L541" i="4" s="1"/>
  <c r="L542" i="4" s="1"/>
  <c r="Q12" i="4"/>
  <c r="R12" i="4" s="1"/>
  <c r="L543" i="4" l="1"/>
  <c r="L544" i="4" s="1"/>
  <c r="L545" i="4" s="1"/>
  <c r="L546" i="4" s="1"/>
  <c r="L547" i="4" s="1"/>
  <c r="L548" i="4" s="1"/>
  <c r="L549" i="4" s="1"/>
  <c r="L550" i="4" s="1"/>
  <c r="L551" i="4" s="1"/>
  <c r="L552" i="4" s="1"/>
  <c r="L553" i="4" s="1"/>
  <c r="L554" i="4" s="1"/>
  <c r="L555" i="4" s="1"/>
  <c r="L556" i="4" s="1"/>
  <c r="L557" i="4" s="1"/>
  <c r="L558" i="4" s="1"/>
  <c r="L559" i="4" s="1"/>
  <c r="L560" i="4" s="1"/>
  <c r="L561" i="4" s="1"/>
  <c r="L562" i="4" s="1"/>
  <c r="L563" i="4" s="1"/>
  <c r="L564" i="4" s="1"/>
  <c r="L565" i="4" s="1"/>
  <c r="L566" i="4" s="1"/>
  <c r="L567" i="4" s="1"/>
  <c r="L568" i="4" s="1"/>
  <c r="L569" i="4" s="1"/>
  <c r="L570" i="4" s="1"/>
  <c r="L571" i="4" s="1"/>
  <c r="L572" i="4" s="1"/>
  <c r="L573" i="4" s="1"/>
  <c r="L574" i="4" s="1"/>
  <c r="L575" i="4" s="1"/>
  <c r="L576" i="4" s="1"/>
  <c r="L577" i="4" s="1"/>
  <c r="L578" i="4" s="1"/>
  <c r="I543" i="4"/>
  <c r="I544" i="4" s="1"/>
  <c r="I545" i="4" s="1"/>
  <c r="I546" i="4" s="1"/>
  <c r="I547" i="4" s="1"/>
  <c r="I548" i="4" s="1"/>
  <c r="I549" i="4" s="1"/>
  <c r="I550" i="4" s="1"/>
  <c r="I551" i="4" s="1"/>
  <c r="I552" i="4" s="1"/>
  <c r="I553" i="4" s="1"/>
  <c r="I554" i="4" s="1"/>
  <c r="I555" i="4" s="1"/>
  <c r="I556" i="4" s="1"/>
  <c r="I557" i="4" s="1"/>
  <c r="I558" i="4" s="1"/>
  <c r="I559" i="4" s="1"/>
  <c r="I560" i="4" s="1"/>
  <c r="I561" i="4" s="1"/>
  <c r="I562" i="4" s="1"/>
  <c r="I563" i="4" s="1"/>
  <c r="I564" i="4" s="1"/>
  <c r="I565" i="4" s="1"/>
  <c r="I566" i="4" s="1"/>
  <c r="I567" i="4" s="1"/>
  <c r="I568" i="4" s="1"/>
  <c r="I569" i="4" s="1"/>
  <c r="I570" i="4" s="1"/>
  <c r="I571" i="4" s="1"/>
  <c r="I572" i="4" s="1"/>
  <c r="I573" i="4" s="1"/>
  <c r="I574" i="4" s="1"/>
  <c r="I575" i="4" s="1"/>
  <c r="I576" i="4" s="1"/>
  <c r="I577" i="4" s="1"/>
  <c r="I578" i="4" s="1"/>
  <c r="Q13" i="4"/>
  <c r="R13" i="4" s="1"/>
  <c r="Q14" i="4" l="1"/>
  <c r="R14" i="4" s="1"/>
  <c r="Q15" i="4" l="1"/>
  <c r="R15" i="4" s="1"/>
  <c r="Q16" i="4" l="1"/>
  <c r="R16" i="4" s="1"/>
  <c r="Q17" i="4" l="1"/>
  <c r="R17" i="4" s="1"/>
  <c r="Q18" i="4" l="1"/>
  <c r="R18" i="4" s="1"/>
  <c r="Q19" i="4" l="1"/>
  <c r="R19" i="4" s="1"/>
  <c r="Q20" i="4" l="1"/>
  <c r="R20" i="4" s="1"/>
  <c r="Q21" i="4" l="1"/>
  <c r="R21" i="4" s="1"/>
</calcChain>
</file>

<file path=xl/sharedStrings.xml><?xml version="1.0" encoding="utf-8"?>
<sst xmlns="http://schemas.openxmlformats.org/spreadsheetml/2006/main" count="27" uniqueCount="23">
  <si>
    <t>Confidence level</t>
  </si>
  <si>
    <t>Date</t>
  </si>
  <si>
    <t>WR</t>
  </si>
  <si>
    <t>CRSP 1-10</t>
  </si>
  <si>
    <t>Difference in Geometric Means</t>
  </si>
  <si>
    <t>Correlation</t>
  </si>
  <si>
    <t>Annualized Standard Deviation</t>
  </si>
  <si>
    <t>Geometric Mean Annual Return</t>
  </si>
  <si>
    <t>Metric</t>
  </si>
  <si>
    <t>Information Ratio</t>
  </si>
  <si>
    <t>T-Stat</t>
  </si>
  <si>
    <t>Average Monthly Stock Outperformance</t>
  </si>
  <si>
    <t>Standard Deviation of the Outperformance</t>
  </si>
  <si>
    <t>Alpha</t>
  </si>
  <si>
    <t>Monthly</t>
  </si>
  <si>
    <t>Annual</t>
  </si>
  <si>
    <t>Return</t>
  </si>
  <si>
    <t>Average</t>
  </si>
  <si>
    <t>Bins</t>
  </si>
  <si>
    <t>Count</t>
  </si>
  <si>
    <t>Growth of</t>
  </si>
  <si>
    <t>Last Updated:</t>
  </si>
  <si>
    <t>Bloomberg Agg.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</si>
</sst>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000"/>
    <numFmt numFmtId="165" formatCode="&quot;$&quot;#,##0.0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horizontal="center"/>
    </xf>
    <xf numFmtId="10" fontId="4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0" fontId="5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10" fontId="5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0" fontId="4" fillId="0" borderId="1" xfId="1" applyNumberFormat="1" applyFont="1" applyBorder="1" applyAlignment="1">
      <alignment horizontal="center"/>
    </xf>
    <xf numFmtId="0" fontId="0" fillId="0" borderId="2" xfId="0" applyBorder="1"/>
    <xf numFmtId="10" fontId="4" fillId="0" borderId="3" xfId="1" applyNumberFormat="1" applyFont="1" applyBorder="1" applyAlignment="1">
      <alignment horizontal="center"/>
    </xf>
    <xf numFmtId="0" fontId="5" fillId="0" borderId="2" xfId="0" applyFont="1" applyBorder="1"/>
    <xf numFmtId="0" fontId="0" fillId="0" borderId="4" xfId="0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0" borderId="8" xfId="0" applyBorder="1"/>
    <xf numFmtId="10" fontId="4" fillId="0" borderId="9" xfId="1" applyNumberFormat="1" applyFont="1" applyBorder="1" applyAlignment="1">
      <alignment horizontal="center"/>
    </xf>
    <xf numFmtId="10" fontId="4" fillId="0" borderId="10" xfId="1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0" fontId="1" fillId="0" borderId="8" xfId="0" applyFont="1" applyBorder="1"/>
    <xf numFmtId="8" fontId="3" fillId="0" borderId="0" xfId="0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4" fillId="0" borderId="11" xfId="1" applyNumberFormat="1" applyFont="1" applyBorder="1" applyAlignment="1">
      <alignment horizontal="center"/>
    </xf>
    <xf numFmtId="10" fontId="4" fillId="0" borderId="12" xfId="1" applyNumberFormat="1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4" fillId="0" borderId="3" xfId="1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/>
              <a:t>Rolling 12-Month Outperformance of Stocks Over Bonds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Rolling Alpha</c:v>
          </c:tx>
          <c:marker>
            <c:symbol val="none"/>
          </c:marker>
          <c:cat>
            <c:numRef>
              <c:f>Sheet1!$F$3:$F$578</c:f>
              <c:numCache>
                <c:formatCode>mmm\-yy</c:formatCode>
                <c:ptCount val="576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</c:numCache>
            </c:numRef>
          </c:cat>
          <c:val>
            <c:numRef>
              <c:f>Sheet1!$N$13:$N$578</c:f>
              <c:numCache>
                <c:formatCode>0.00%</c:formatCode>
                <c:ptCount val="566"/>
                <c:pt idx="1">
                  <c:v>0.11142851336218795</c:v>
                </c:pt>
                <c:pt idx="2">
                  <c:v>-3.0085260831428151E-2</c:v>
                </c:pt>
                <c:pt idx="3">
                  <c:v>-4.7438974903837083E-2</c:v>
                </c:pt>
                <c:pt idx="4">
                  <c:v>-8.3708648077125636E-2</c:v>
                </c:pt>
                <c:pt idx="5">
                  <c:v>-7.1569147087475971E-2</c:v>
                </c:pt>
                <c:pt idx="6">
                  <c:v>-9.2854924229342384E-2</c:v>
                </c:pt>
                <c:pt idx="7">
                  <c:v>-8.7745847005106903E-2</c:v>
                </c:pt>
                <c:pt idx="8">
                  <c:v>-8.1619749476562697E-2</c:v>
                </c:pt>
                <c:pt idx="9">
                  <c:v>-8.7018781905706888E-2</c:v>
                </c:pt>
                <c:pt idx="10">
                  <c:v>-9.6417794773091647E-2</c:v>
                </c:pt>
                <c:pt idx="11">
                  <c:v>-9.7500098127171753E-2</c:v>
                </c:pt>
                <c:pt idx="12">
                  <c:v>-4.6180269170540411E-2</c:v>
                </c:pt>
                <c:pt idx="13">
                  <c:v>-7.3055004760563702E-2</c:v>
                </c:pt>
                <c:pt idx="14">
                  <c:v>-0.1095002978678441</c:v>
                </c:pt>
                <c:pt idx="15">
                  <c:v>-0.10419954318126157</c:v>
                </c:pt>
                <c:pt idx="16">
                  <c:v>-5.8861340652973548E-2</c:v>
                </c:pt>
                <c:pt idx="17">
                  <c:v>2.7251482279536443E-2</c:v>
                </c:pt>
                <c:pt idx="18">
                  <c:v>7.3574973462319893E-2</c:v>
                </c:pt>
                <c:pt idx="19">
                  <c:v>2.0437580839602232E-2</c:v>
                </c:pt>
                <c:pt idx="20">
                  <c:v>8.3758764870708768E-2</c:v>
                </c:pt>
                <c:pt idx="21">
                  <c:v>0.1387318819811072</c:v>
                </c:pt>
                <c:pt idx="22">
                  <c:v>0.12926852641402165</c:v>
                </c:pt>
                <c:pt idx="23">
                  <c:v>5.6835460486170497E-2</c:v>
                </c:pt>
                <c:pt idx="24">
                  <c:v>4.5909025599185638E-2</c:v>
                </c:pt>
                <c:pt idx="25">
                  <c:v>6.097881712631037E-2</c:v>
                </c:pt>
                <c:pt idx="26">
                  <c:v>0.15907471444324273</c:v>
                </c:pt>
                <c:pt idx="27">
                  <c:v>0.14609891250044815</c:v>
                </c:pt>
                <c:pt idx="28">
                  <c:v>0.17453339694480685</c:v>
                </c:pt>
                <c:pt idx="29">
                  <c:v>9.1097929613737971E-2</c:v>
                </c:pt>
                <c:pt idx="30">
                  <c:v>2.9710909778078332E-2</c:v>
                </c:pt>
                <c:pt idx="31">
                  <c:v>7.118885747660908E-2</c:v>
                </c:pt>
                <c:pt idx="32">
                  <c:v>3.6842813069532854E-2</c:v>
                </c:pt>
                <c:pt idx="33">
                  <c:v>7.9469554664044262E-2</c:v>
                </c:pt>
                <c:pt idx="34">
                  <c:v>9.8914294071613451E-2</c:v>
                </c:pt>
                <c:pt idx="35">
                  <c:v>0.19545004919936904</c:v>
                </c:pt>
                <c:pt idx="36">
                  <c:v>0.20772488075974516</c:v>
                </c:pt>
                <c:pt idx="37">
                  <c:v>0.20680544275534696</c:v>
                </c:pt>
                <c:pt idx="38">
                  <c:v>0.2724580526351168</c:v>
                </c:pt>
                <c:pt idx="39">
                  <c:v>0.36042937029053179</c:v>
                </c:pt>
                <c:pt idx="40">
                  <c:v>0.15773340913231115</c:v>
                </c:pt>
                <c:pt idx="41">
                  <c:v>0.10005795361530589</c:v>
                </c:pt>
                <c:pt idx="42">
                  <c:v>0.15422364666074717</c:v>
                </c:pt>
                <c:pt idx="43">
                  <c:v>0.14512415221048158</c:v>
                </c:pt>
                <c:pt idx="44">
                  <c:v>0.23006795354531273</c:v>
                </c:pt>
                <c:pt idx="45">
                  <c:v>0.21548647640130492</c:v>
                </c:pt>
                <c:pt idx="46">
                  <c:v>0.24886281914386499</c:v>
                </c:pt>
                <c:pt idx="47">
                  <c:v>0.31509217263482725</c:v>
                </c:pt>
                <c:pt idx="48">
                  <c:v>0.4046842109957498</c:v>
                </c:pt>
                <c:pt idx="49">
                  <c:v>0.30118808989316292</c:v>
                </c:pt>
                <c:pt idx="50">
                  <c:v>0.13826202143130883</c:v>
                </c:pt>
                <c:pt idx="51">
                  <c:v>0.11673731351915695</c:v>
                </c:pt>
                <c:pt idx="52">
                  <c:v>0.31020863852162672</c:v>
                </c:pt>
                <c:pt idx="53">
                  <c:v>0.36990271187404167</c:v>
                </c:pt>
                <c:pt idx="54">
                  <c:v>0.317661286311548</c:v>
                </c:pt>
                <c:pt idx="55">
                  <c:v>0.28499010624889487</c:v>
                </c:pt>
                <c:pt idx="56">
                  <c:v>0.20305534836038153</c:v>
                </c:pt>
                <c:pt idx="57">
                  <c:v>0.10191629649982015</c:v>
                </c:pt>
                <c:pt idx="58">
                  <c:v>4.2348258994567844E-3</c:v>
                </c:pt>
                <c:pt idx="59">
                  <c:v>-2.6760957707382405E-2</c:v>
                </c:pt>
                <c:pt idx="60">
                  <c:v>-0.1747130547760386</c:v>
                </c:pt>
                <c:pt idx="61">
                  <c:v>-9.8786185502131585E-2</c:v>
                </c:pt>
                <c:pt idx="62">
                  <c:v>-8.607468246515726E-2</c:v>
                </c:pt>
                <c:pt idx="63">
                  <c:v>-0.19363791622163984</c:v>
                </c:pt>
                <c:pt idx="64">
                  <c:v>-0.22900968039042846</c:v>
                </c:pt>
                <c:pt idx="65">
                  <c:v>-0.24960690099427241</c:v>
                </c:pt>
                <c:pt idx="66">
                  <c:v>-0.26248813474097243</c:v>
                </c:pt>
                <c:pt idx="67">
                  <c:v>-0.25770169426626255</c:v>
                </c:pt>
                <c:pt idx="68">
                  <c:v>-0.34859222814500157</c:v>
                </c:pt>
                <c:pt idx="69">
                  <c:v>-0.27844025548071416</c:v>
                </c:pt>
                <c:pt idx="70">
                  <c:v>-0.25472359974646919</c:v>
                </c:pt>
                <c:pt idx="71">
                  <c:v>-0.18695948299002318</c:v>
                </c:pt>
                <c:pt idx="72">
                  <c:v>-8.9605106242865329E-2</c:v>
                </c:pt>
                <c:pt idx="73">
                  <c:v>-0.11621559493952094</c:v>
                </c:pt>
                <c:pt idx="74">
                  <c:v>-3.2343204097452505E-2</c:v>
                </c:pt>
                <c:pt idx="75">
                  <c:v>6.5109606772201012E-2</c:v>
                </c:pt>
                <c:pt idx="76">
                  <c:v>0.13676707928707166</c:v>
                </c:pt>
                <c:pt idx="77">
                  <c:v>0.17927125410993905</c:v>
                </c:pt>
                <c:pt idx="78">
                  <c:v>0.2733184477743229</c:v>
                </c:pt>
                <c:pt idx="79">
                  <c:v>0.34119536690175178</c:v>
                </c:pt>
                <c:pt idx="80">
                  <c:v>0.40555294799968822</c:v>
                </c:pt>
                <c:pt idx="81">
                  <c:v>0.2895902988889214</c:v>
                </c:pt>
                <c:pt idx="82">
                  <c:v>0.30110710505119087</c:v>
                </c:pt>
                <c:pt idx="83">
                  <c:v>0.17029261503113924</c:v>
                </c:pt>
                <c:pt idx="84">
                  <c:v>0.14410967277231035</c:v>
                </c:pt>
                <c:pt idx="85">
                  <c:v>0.13602436300137288</c:v>
                </c:pt>
                <c:pt idx="86">
                  <c:v>5.8064445127643305E-2</c:v>
                </c:pt>
                <c:pt idx="87">
                  <c:v>1.5150662186814268E-2</c:v>
                </c:pt>
                <c:pt idx="88">
                  <c:v>9.0931287144913053E-3</c:v>
                </c:pt>
                <c:pt idx="89">
                  <c:v>-2.8588380009237579E-2</c:v>
                </c:pt>
                <c:pt idx="90">
                  <c:v>-6.8485549034974724E-2</c:v>
                </c:pt>
                <c:pt idx="91">
                  <c:v>-9.0371119015007717E-2</c:v>
                </c:pt>
                <c:pt idx="92">
                  <c:v>-0.14767737428977301</c:v>
                </c:pt>
                <c:pt idx="93">
                  <c:v>-5.9096341094654781E-2</c:v>
                </c:pt>
                <c:pt idx="94">
                  <c:v>-6.6021891745712047E-2</c:v>
                </c:pt>
                <c:pt idx="95">
                  <c:v>-8.0514181781515592E-2</c:v>
                </c:pt>
                <c:pt idx="96">
                  <c:v>-0.12758229996388026</c:v>
                </c:pt>
                <c:pt idx="97">
                  <c:v>-0.10630806223207689</c:v>
                </c:pt>
                <c:pt idx="98">
                  <c:v>-8.9467079324472287E-3</c:v>
                </c:pt>
                <c:pt idx="99">
                  <c:v>7.6794445849243997E-2</c:v>
                </c:pt>
                <c:pt idx="100">
                  <c:v>2.0329864615243221E-2</c:v>
                </c:pt>
                <c:pt idx="101">
                  <c:v>-1.4178863995622848E-2</c:v>
                </c:pt>
                <c:pt idx="102">
                  <c:v>1.9358126845815615E-2</c:v>
                </c:pt>
                <c:pt idx="103">
                  <c:v>1.2184098933743392E-2</c:v>
                </c:pt>
                <c:pt idx="104">
                  <c:v>9.580574099245176E-2</c:v>
                </c:pt>
                <c:pt idx="105">
                  <c:v>-4.699256495189208E-2</c:v>
                </c:pt>
                <c:pt idx="106">
                  <c:v>-7.1727320283639262E-2</c:v>
                </c:pt>
                <c:pt idx="107">
                  <c:v>4.8397399537312147E-3</c:v>
                </c:pt>
                <c:pt idx="108">
                  <c:v>9.5074971409205178E-2</c:v>
                </c:pt>
                <c:pt idx="109">
                  <c:v>0.10054990448977708</c:v>
                </c:pt>
                <c:pt idx="110">
                  <c:v>3.1131118770199695E-2</c:v>
                </c:pt>
                <c:pt idx="111">
                  <c:v>2.7978420471729271E-2</c:v>
                </c:pt>
                <c:pt idx="112">
                  <c:v>8.8244315957999975E-2</c:v>
                </c:pt>
                <c:pt idx="113">
                  <c:v>0.10064584027641788</c:v>
                </c:pt>
                <c:pt idx="114">
                  <c:v>0.17822156777629594</c:v>
                </c:pt>
                <c:pt idx="115">
                  <c:v>0.15561087482653679</c:v>
                </c:pt>
                <c:pt idx="116">
                  <c:v>6.1973496157302188E-2</c:v>
                </c:pt>
                <c:pt idx="117">
                  <c:v>0.14630306453309094</c:v>
                </c:pt>
                <c:pt idx="118">
                  <c:v>0.10536412093573766</c:v>
                </c:pt>
                <c:pt idx="119">
                  <c:v>0.11884170350688783</c:v>
                </c:pt>
                <c:pt idx="120">
                  <c:v>6.3653096267942022E-2</c:v>
                </c:pt>
                <c:pt idx="121">
                  <c:v>8.9639708025079923E-3</c:v>
                </c:pt>
                <c:pt idx="122">
                  <c:v>0.1333992359270868</c:v>
                </c:pt>
                <c:pt idx="123">
                  <c:v>0.13621210365355063</c:v>
                </c:pt>
                <c:pt idx="124">
                  <c:v>0.136134875257097</c:v>
                </c:pt>
                <c:pt idx="125">
                  <c:v>0.16046645749376376</c:v>
                </c:pt>
                <c:pt idx="126">
                  <c:v>9.0824689081168808E-2</c:v>
                </c:pt>
                <c:pt idx="127">
                  <c:v>0.13636574464883577</c:v>
                </c:pt>
                <c:pt idx="128">
                  <c:v>0.27666256875817008</c:v>
                </c:pt>
                <c:pt idx="129">
                  <c:v>0.27393610877084473</c:v>
                </c:pt>
                <c:pt idx="130">
                  <c:v>0.36901568726201806</c:v>
                </c:pt>
                <c:pt idx="131">
                  <c:v>-1.199848817806437E-2</c:v>
                </c:pt>
                <c:pt idx="132">
                  <c:v>-9.4961810973351546E-2</c:v>
                </c:pt>
                <c:pt idx="133">
                  <c:v>-1.0764936923066903E-2</c:v>
                </c:pt>
                <c:pt idx="134">
                  <c:v>-0.10621342545899071</c:v>
                </c:pt>
                <c:pt idx="135">
                  <c:v>-0.1075763598748074</c:v>
                </c:pt>
                <c:pt idx="136">
                  <c:v>-0.13900850069319481</c:v>
                </c:pt>
                <c:pt idx="137">
                  <c:v>-0.13764171239839695</c:v>
                </c:pt>
                <c:pt idx="138">
                  <c:v>-0.13725761786565549</c:v>
                </c:pt>
                <c:pt idx="139">
                  <c:v>-0.14035789339949922</c:v>
                </c:pt>
                <c:pt idx="140">
                  <c:v>-0.18117973474456628</c:v>
                </c:pt>
                <c:pt idx="141">
                  <c:v>-0.24719450961314726</c:v>
                </c:pt>
                <c:pt idx="142">
                  <c:v>-0.24421689157934878</c:v>
                </c:pt>
                <c:pt idx="143">
                  <c:v>5.2282654049502497E-2</c:v>
                </c:pt>
                <c:pt idx="144">
                  <c:v>0.14652687913986795</c:v>
                </c:pt>
                <c:pt idx="145">
                  <c:v>0.10138186563620843</c:v>
                </c:pt>
                <c:pt idx="146">
                  <c:v>0.14599041350475872</c:v>
                </c:pt>
                <c:pt idx="147">
                  <c:v>8.8053914462952632E-2</c:v>
                </c:pt>
                <c:pt idx="148">
                  <c:v>0.12030658241798098</c:v>
                </c:pt>
                <c:pt idx="149">
                  <c:v>0.13828519734278988</c:v>
                </c:pt>
                <c:pt idx="150">
                  <c:v>0.15010633705516407</c:v>
                </c:pt>
                <c:pt idx="151">
                  <c:v>7.3223879986385798E-2</c:v>
                </c:pt>
                <c:pt idx="152">
                  <c:v>0.14666053599721796</c:v>
                </c:pt>
                <c:pt idx="153">
                  <c:v>0.23184392472428184</c:v>
                </c:pt>
                <c:pt idx="154">
                  <c:v>0.19851717125155099</c:v>
                </c:pt>
                <c:pt idx="155">
                  <c:v>0.13060362632507005</c:v>
                </c:pt>
                <c:pt idx="156">
                  <c:v>0.14926511836101697</c:v>
                </c:pt>
                <c:pt idx="157">
                  <c:v>0.14334225423815017</c:v>
                </c:pt>
                <c:pt idx="158">
                  <c:v>6.0172717464042069E-3</c:v>
                </c:pt>
                <c:pt idx="159">
                  <c:v>3.2434958196435826E-2</c:v>
                </c:pt>
                <c:pt idx="160">
                  <c:v>3.8918161235351523E-2</c:v>
                </c:pt>
                <c:pt idx="161">
                  <c:v>-1.2877065997311643E-2</c:v>
                </c:pt>
                <c:pt idx="162">
                  <c:v>3.4546581767036511E-2</c:v>
                </c:pt>
                <c:pt idx="163">
                  <c:v>5.0851022177513139E-2</c:v>
                </c:pt>
                <c:pt idx="164">
                  <c:v>-3.5851689534619702E-2</c:v>
                </c:pt>
                <c:pt idx="165">
                  <c:v>-0.15451116008345844</c:v>
                </c:pt>
                <c:pt idx="166">
                  <c:v>-0.20721278530513054</c:v>
                </c:pt>
                <c:pt idx="167">
                  <c:v>-0.17891500805442884</c:v>
                </c:pt>
                <c:pt idx="168">
                  <c:v>-0.1465344299529705</c:v>
                </c:pt>
                <c:pt idx="169">
                  <c:v>-0.14903741876344845</c:v>
                </c:pt>
                <c:pt idx="170">
                  <c:v>-5.0278680910041063E-2</c:v>
                </c:pt>
                <c:pt idx="171">
                  <c:v>6.0778813101467488E-3</c:v>
                </c:pt>
                <c:pt idx="172">
                  <c:v>5.969811420892146E-3</c:v>
                </c:pt>
                <c:pt idx="173">
                  <c:v>1.7274270950798476E-2</c:v>
                </c:pt>
                <c:pt idx="174">
                  <c:v>-8.8296376939211996E-3</c:v>
                </c:pt>
                <c:pt idx="175">
                  <c:v>-3.5682353565321234E-2</c:v>
                </c:pt>
                <c:pt idx="176">
                  <c:v>2.8273697895574657E-2</c:v>
                </c:pt>
                <c:pt idx="177">
                  <c:v>0.14145651575163498</c:v>
                </c:pt>
                <c:pt idx="178">
                  <c:v>0.18682801054965559</c:v>
                </c:pt>
                <c:pt idx="179">
                  <c:v>0.22855186105424652</c:v>
                </c:pt>
                <c:pt idx="180">
                  <c:v>0.10371843773324363</c:v>
                </c:pt>
                <c:pt idx="181">
                  <c:v>0.18666402505938051</c:v>
                </c:pt>
                <c:pt idx="182">
                  <c:v>0.14590751036428173</c:v>
                </c:pt>
                <c:pt idx="183">
                  <c:v>7.3722407832280012E-2</c:v>
                </c:pt>
                <c:pt idx="184">
                  <c:v>2.4928414359403961E-2</c:v>
                </c:pt>
                <c:pt idx="185">
                  <c:v>4.2808199416317416E-2</c:v>
                </c:pt>
                <c:pt idx="186">
                  <c:v>-1.0823382710192675E-2</c:v>
                </c:pt>
                <c:pt idx="187">
                  <c:v>2.5647869321248074E-3</c:v>
                </c:pt>
                <c:pt idx="188">
                  <c:v>-1.1653374301035191E-2</c:v>
                </c:pt>
                <c:pt idx="189">
                  <c:v>-5.2624271227699193E-2</c:v>
                </c:pt>
                <c:pt idx="190">
                  <c:v>-1.4912391735695696E-2</c:v>
                </c:pt>
                <c:pt idx="191">
                  <c:v>7.3039315548961703E-3</c:v>
                </c:pt>
                <c:pt idx="192">
                  <c:v>0.11087196355267581</c:v>
                </c:pt>
                <c:pt idx="193">
                  <c:v>2.3928136228439367E-2</c:v>
                </c:pt>
                <c:pt idx="194">
                  <c:v>4.2677551177399131E-3</c:v>
                </c:pt>
                <c:pt idx="195">
                  <c:v>-1.8713307097498744E-2</c:v>
                </c:pt>
                <c:pt idx="196">
                  <c:v>2.5277638042564332E-2</c:v>
                </c:pt>
                <c:pt idx="197">
                  <c:v>-2.3400347680641032E-2</c:v>
                </c:pt>
                <c:pt idx="198">
                  <c:v>2.3433005033533405E-2</c:v>
                </c:pt>
                <c:pt idx="199">
                  <c:v>4.8212998445946509E-2</c:v>
                </c:pt>
                <c:pt idx="200">
                  <c:v>1.7394124196263183E-2</c:v>
                </c:pt>
                <c:pt idx="201">
                  <c:v>7.8548522977468949E-2</c:v>
                </c:pt>
                <c:pt idx="202">
                  <c:v>7.3512949266464345E-2</c:v>
                </c:pt>
                <c:pt idx="203">
                  <c:v>5.9103508690896422E-2</c:v>
                </c:pt>
                <c:pt idx="204">
                  <c:v>1.3113570525284945E-3</c:v>
                </c:pt>
                <c:pt idx="205">
                  <c:v>1.390776388390802E-2</c:v>
                </c:pt>
                <c:pt idx="206">
                  <c:v>4.1721344494809909E-2</c:v>
                </c:pt>
                <c:pt idx="207">
                  <c:v>4.8573808361333848E-2</c:v>
                </c:pt>
                <c:pt idx="208">
                  <c:v>3.0037154353625972E-3</c:v>
                </c:pt>
                <c:pt idx="209">
                  <c:v>5.8259636564897743E-2</c:v>
                </c:pt>
                <c:pt idx="210">
                  <c:v>3.7092013415857217E-2</c:v>
                </c:pt>
                <c:pt idx="211">
                  <c:v>2.3076397305368812E-2</c:v>
                </c:pt>
                <c:pt idx="212">
                  <c:v>4.1584855394732889E-2</c:v>
                </c:pt>
                <c:pt idx="213">
                  <c:v>6.1921823478245708E-2</c:v>
                </c:pt>
                <c:pt idx="214">
                  <c:v>5.7454705201585243E-2</c:v>
                </c:pt>
                <c:pt idx="215">
                  <c:v>6.2942261621965367E-2</c:v>
                </c:pt>
                <c:pt idx="216">
                  <c:v>3.5557254392622806E-2</c:v>
                </c:pt>
                <c:pt idx="217">
                  <c:v>2.8483376099933566E-2</c:v>
                </c:pt>
                <c:pt idx="218">
                  <c:v>1.3710327198262817E-2</c:v>
                </c:pt>
                <c:pt idx="219">
                  <c:v>3.7151703169732819E-2</c:v>
                </c:pt>
                <c:pt idx="220">
                  <c:v>8.4024308837976402E-2</c:v>
                </c:pt>
                <c:pt idx="221">
                  <c:v>7.8738375300735575E-2</c:v>
                </c:pt>
                <c:pt idx="222">
                  <c:v>6.6022847064811874E-2</c:v>
                </c:pt>
                <c:pt idx="223">
                  <c:v>0.1269434503425857</c:v>
                </c:pt>
                <c:pt idx="224">
                  <c:v>0.16406228691022418</c:v>
                </c:pt>
                <c:pt idx="225">
                  <c:v>0.1111701614011753</c:v>
                </c:pt>
                <c:pt idx="226">
                  <c:v>0.15471508609891349</c:v>
                </c:pt>
                <c:pt idx="227">
                  <c:v>0.10376982318814787</c:v>
                </c:pt>
                <c:pt idx="228">
                  <c:v>0.18862149871674405</c:v>
                </c:pt>
                <c:pt idx="229">
                  <c:v>0.18317279499721772</c:v>
                </c:pt>
                <c:pt idx="230">
                  <c:v>0.20468590820925736</c:v>
                </c:pt>
                <c:pt idx="231">
                  <c:v>0.22137667710314357</c:v>
                </c:pt>
                <c:pt idx="232">
                  <c:v>0.216052208492862</c:v>
                </c:pt>
                <c:pt idx="233">
                  <c:v>0.23674808364644284</c:v>
                </c:pt>
                <c:pt idx="234">
                  <c:v>0.27057525922451808</c:v>
                </c:pt>
                <c:pt idx="235">
                  <c:v>0.21497552237292439</c:v>
                </c:pt>
                <c:pt idx="236">
                  <c:v>9.3067743136233005E-2</c:v>
                </c:pt>
                <c:pt idx="237">
                  <c:v>0.13216027384086804</c:v>
                </c:pt>
                <c:pt idx="238">
                  <c:v>0.14313365419485091</c:v>
                </c:pt>
                <c:pt idx="239">
                  <c:v>0.16195985479344821</c:v>
                </c:pt>
                <c:pt idx="240">
                  <c:v>0.18695242480635366</c:v>
                </c:pt>
                <c:pt idx="241">
                  <c:v>0.17738944108102372</c:v>
                </c:pt>
                <c:pt idx="242">
                  <c:v>0.21326469922864577</c:v>
                </c:pt>
                <c:pt idx="243">
                  <c:v>0.17015896606006709</c:v>
                </c:pt>
                <c:pt idx="244">
                  <c:v>0.10538202373564021</c:v>
                </c:pt>
                <c:pt idx="245">
                  <c:v>0.10597372032122365</c:v>
                </c:pt>
                <c:pt idx="246">
                  <c:v>0.14498026642427786</c:v>
                </c:pt>
                <c:pt idx="247">
                  <c:v>0.21076781272128153</c:v>
                </c:pt>
                <c:pt idx="248">
                  <c:v>0.36519220653137263</c:v>
                </c:pt>
                <c:pt idx="249">
                  <c:v>0.27439392447231525</c:v>
                </c:pt>
                <c:pt idx="250">
                  <c:v>0.28126749218079028</c:v>
                </c:pt>
                <c:pt idx="251">
                  <c:v>0.22552916748231189</c:v>
                </c:pt>
                <c:pt idx="252">
                  <c:v>0.19852503122473864</c:v>
                </c:pt>
                <c:pt idx="253">
                  <c:v>0.21699934139551735</c:v>
                </c:pt>
                <c:pt idx="254">
                  <c:v>0.14601357344499033</c:v>
                </c:pt>
                <c:pt idx="255">
                  <c:v>0.24390125137069574</c:v>
                </c:pt>
                <c:pt idx="256">
                  <c:v>0.36523815752474298</c:v>
                </c:pt>
                <c:pt idx="257">
                  <c:v>0.32855064590520167</c:v>
                </c:pt>
                <c:pt idx="258">
                  <c:v>0.1960692741274801</c:v>
                </c:pt>
                <c:pt idx="259">
                  <c:v>0.18879019539886088</c:v>
                </c:pt>
                <c:pt idx="260">
                  <c:v>9.8169062283688824E-2</c:v>
                </c:pt>
                <c:pt idx="261">
                  <c:v>-7.4397033597200846E-2</c:v>
                </c:pt>
                <c:pt idx="262">
                  <c:v>-7.4975939914781797E-2</c:v>
                </c:pt>
                <c:pt idx="263">
                  <c:v>6.2133333328710627E-2</c:v>
                </c:pt>
                <c:pt idx="264">
                  <c:v>9.4046537074604419E-2</c:v>
                </c:pt>
                <c:pt idx="265">
                  <c:v>0.15625292901297927</c:v>
                </c:pt>
                <c:pt idx="266">
                  <c:v>0.20266832407149304</c:v>
                </c:pt>
                <c:pt idx="267">
                  <c:v>8.7573859037181734E-2</c:v>
                </c:pt>
                <c:pt idx="268">
                  <c:v>7.1799908743335195E-2</c:v>
                </c:pt>
                <c:pt idx="269">
                  <c:v>0.1135668696619887</c:v>
                </c:pt>
                <c:pt idx="270">
                  <c:v>0.13948212276861094</c:v>
                </c:pt>
                <c:pt idx="271">
                  <c:v>0.16949000188322838</c:v>
                </c:pt>
                <c:pt idx="272">
                  <c:v>0.16275063463968276</c:v>
                </c:pt>
                <c:pt idx="273">
                  <c:v>0.38571448269389474</c:v>
                </c:pt>
                <c:pt idx="274">
                  <c:v>0.278810302498116</c:v>
                </c:pt>
                <c:pt idx="275">
                  <c:v>0.25965708643087715</c:v>
                </c:pt>
                <c:pt idx="276">
                  <c:v>0.23394659455148403</c:v>
                </c:pt>
                <c:pt idx="277">
                  <c:v>0.26050043961195912</c:v>
                </c:pt>
                <c:pt idx="278">
                  <c:v>0.17210806281782898</c:v>
                </c:pt>
                <c:pt idx="279">
                  <c:v>0.22102313136990959</c:v>
                </c:pt>
                <c:pt idx="280">
                  <c:v>0.23451519023125167</c:v>
                </c:pt>
                <c:pt idx="281">
                  <c:v>0.11425933209121708</c:v>
                </c:pt>
                <c:pt idx="282">
                  <c:v>8.5451357706307185E-2</c:v>
                </c:pt>
                <c:pt idx="283">
                  <c:v>5.9240902281610275E-2</c:v>
                </c:pt>
                <c:pt idx="284">
                  <c:v>5.8632171459286342E-2</c:v>
                </c:pt>
                <c:pt idx="285">
                  <c:v>0.13986974997956292</c:v>
                </c:pt>
                <c:pt idx="286">
                  <c:v>0.11436751450731819</c:v>
                </c:pt>
                <c:pt idx="287">
                  <c:v>1.4259481727723289E-2</c:v>
                </c:pt>
                <c:pt idx="288">
                  <c:v>-0.14902621160318807</c:v>
                </c:pt>
                <c:pt idx="289">
                  <c:v>-0.23047788545067449</c:v>
                </c:pt>
                <c:pt idx="290">
                  <c:v>-0.17734150323797071</c:v>
                </c:pt>
                <c:pt idx="291">
                  <c:v>-0.29022207533326638</c:v>
                </c:pt>
                <c:pt idx="292">
                  <c:v>-0.38101949837811067</c:v>
                </c:pt>
                <c:pt idx="293">
                  <c:v>-0.2671693443887283</c:v>
                </c:pt>
                <c:pt idx="294">
                  <c:v>-0.23100228932106348</c:v>
                </c:pt>
                <c:pt idx="295">
                  <c:v>-0.26930680936092799</c:v>
                </c:pt>
                <c:pt idx="296">
                  <c:v>-0.28273397529865785</c:v>
                </c:pt>
                <c:pt idx="297">
                  <c:v>-0.38688031861588634</c:v>
                </c:pt>
                <c:pt idx="298">
                  <c:v>-0.42423676269212518</c:v>
                </c:pt>
                <c:pt idx="299">
                  <c:v>-0.4046549363780515</c:v>
                </c:pt>
                <c:pt idx="300">
                  <c:v>-0.22329681942711377</c:v>
                </c:pt>
                <c:pt idx="301">
                  <c:v>-0.1957116372967318</c:v>
                </c:pt>
                <c:pt idx="302">
                  <c:v>-0.23038281843397557</c:v>
                </c:pt>
                <c:pt idx="303">
                  <c:v>-0.16132921254052712</c:v>
                </c:pt>
                <c:pt idx="304">
                  <c:v>-2.8256807022004837E-2</c:v>
                </c:pt>
                <c:pt idx="305">
                  <c:v>-0.17983569479303907</c:v>
                </c:pt>
                <c:pt idx="306">
                  <c:v>-0.20236997708395954</c:v>
                </c:pt>
                <c:pt idx="307">
                  <c:v>-0.25657343673555855</c:v>
                </c:pt>
                <c:pt idx="308">
                  <c:v>-0.29837386043725489</c:v>
                </c:pt>
                <c:pt idx="309">
                  <c:v>-0.24850265329615162</c:v>
                </c:pt>
                <c:pt idx="310">
                  <c:v>-0.26465492136946644</c:v>
                </c:pt>
                <c:pt idx="311">
                  <c:v>-0.19559280846364391</c:v>
                </c:pt>
                <c:pt idx="312">
                  <c:v>-0.22332001923586609</c:v>
                </c:pt>
                <c:pt idx="313">
                  <c:v>-0.31417678715226838</c:v>
                </c:pt>
                <c:pt idx="314">
                  <c:v>-0.31550786187596414</c:v>
                </c:pt>
                <c:pt idx="315">
                  <c:v>-0.31694644055786281</c:v>
                </c:pt>
                <c:pt idx="316">
                  <c:v>-0.35848307223766773</c:v>
                </c:pt>
                <c:pt idx="317">
                  <c:v>-0.23995957558243675</c:v>
                </c:pt>
                <c:pt idx="318">
                  <c:v>-0.18683528656587656</c:v>
                </c:pt>
                <c:pt idx="319">
                  <c:v>-8.8544082028401805E-2</c:v>
                </c:pt>
                <c:pt idx="320">
                  <c:v>7.617923040176966E-2</c:v>
                </c:pt>
                <c:pt idx="321">
                  <c:v>0.10633113750217671</c:v>
                </c:pt>
                <c:pt idx="322">
                  <c:v>0.21143432947681928</c:v>
                </c:pt>
                <c:pt idx="323">
                  <c:v>0.19504408041034904</c:v>
                </c:pt>
                <c:pt idx="324">
                  <c:v>0.13812648014020534</c:v>
                </c:pt>
                <c:pt idx="325">
                  <c:v>0.27514691406033864</c:v>
                </c:pt>
                <c:pt idx="326">
                  <c:v>0.33048157828194369</c:v>
                </c:pt>
                <c:pt idx="327">
                  <c:v>0.37934264340650437</c:v>
                </c:pt>
                <c:pt idx="328">
                  <c:v>0.33675312802849655</c:v>
                </c:pt>
                <c:pt idx="329">
                  <c:v>0.24395949928010818</c:v>
                </c:pt>
                <c:pt idx="330">
                  <c:v>0.2086363433865519</c:v>
                </c:pt>
                <c:pt idx="331">
                  <c:v>0.20614593765028433</c:v>
                </c:pt>
                <c:pt idx="332">
                  <c:v>8.6389124850584809E-2</c:v>
                </c:pt>
                <c:pt idx="333">
                  <c:v>4.9193240236981017E-2</c:v>
                </c:pt>
                <c:pt idx="334">
                  <c:v>0.10618484900652136</c:v>
                </c:pt>
                <c:pt idx="335">
                  <c:v>3.8164729189673396E-2</c:v>
                </c:pt>
                <c:pt idx="336">
                  <c:v>8.4181471154405108E-2</c:v>
                </c:pt>
                <c:pt idx="337">
                  <c:v>7.6367798461881131E-2</c:v>
                </c:pt>
                <c:pt idx="338">
                  <c:v>2.6139976147298682E-2</c:v>
                </c:pt>
                <c:pt idx="339">
                  <c:v>4.9513907997930318E-2</c:v>
                </c:pt>
                <c:pt idx="340">
                  <c:v>5.6897601475619064E-2</c:v>
                </c:pt>
                <c:pt idx="341">
                  <c:v>8.9937076257391446E-3</c:v>
                </c:pt>
                <c:pt idx="342">
                  <c:v>2.0914976088950654E-2</c:v>
                </c:pt>
                <c:pt idx="343">
                  <c:v>8.9895494583542845E-3</c:v>
                </c:pt>
                <c:pt idx="344">
                  <c:v>0.11975163751608076</c:v>
                </c:pt>
                <c:pt idx="345">
                  <c:v>0.11337229087196077</c:v>
                </c:pt>
                <c:pt idx="346">
                  <c:v>0.11609371692909809</c:v>
                </c:pt>
                <c:pt idx="347">
                  <c:v>9.5614820735243411E-2</c:v>
                </c:pt>
                <c:pt idx="348">
                  <c:v>7.4747360198357482E-2</c:v>
                </c:pt>
                <c:pt idx="349">
                  <c:v>3.7316706921420639E-2</c:v>
                </c:pt>
                <c:pt idx="350">
                  <c:v>0.1083168484721857</c:v>
                </c:pt>
                <c:pt idx="351">
                  <c:v>7.6613793673322217E-2</c:v>
                </c:pt>
                <c:pt idx="352">
                  <c:v>0.1211774862583761</c:v>
                </c:pt>
                <c:pt idx="353">
                  <c:v>0.17719488896231828</c:v>
                </c:pt>
                <c:pt idx="354">
                  <c:v>0.10945505435826797</c:v>
                </c:pt>
                <c:pt idx="355">
                  <c:v>0.10431216323232184</c:v>
                </c:pt>
                <c:pt idx="356">
                  <c:v>3.434066825107629E-2</c:v>
                </c:pt>
                <c:pt idx="357">
                  <c:v>6.7327909094500038E-2</c:v>
                </c:pt>
                <c:pt idx="358">
                  <c:v>6.339636820708705E-2</c:v>
                </c:pt>
                <c:pt idx="359">
                  <c:v>0.10883803324905283</c:v>
                </c:pt>
                <c:pt idx="360">
                  <c:v>8.1761230790687645E-2</c:v>
                </c:pt>
                <c:pt idx="361">
                  <c:v>0.11147800714383349</c:v>
                </c:pt>
                <c:pt idx="362">
                  <c:v>9.4994783858389997E-2</c:v>
                </c:pt>
                <c:pt idx="363">
                  <c:v>6.4403157818313073E-2</c:v>
                </c:pt>
                <c:pt idx="364">
                  <c:v>4.6508283460465316E-2</c:v>
                </c:pt>
                <c:pt idx="365">
                  <c:v>7.0038503619449299E-2</c:v>
                </c:pt>
                <c:pt idx="366">
                  <c:v>0.15655186245892883</c:v>
                </c:pt>
                <c:pt idx="367">
                  <c:v>0.14275420902848479</c:v>
                </c:pt>
                <c:pt idx="368">
                  <c:v>0.11220252752125726</c:v>
                </c:pt>
                <c:pt idx="369">
                  <c:v>0.10218167310376658</c:v>
                </c:pt>
                <c:pt idx="370">
                  <c:v>0.11770270808928585</c:v>
                </c:pt>
                <c:pt idx="371">
                  <c:v>9.8365975082189916E-2</c:v>
                </c:pt>
                <c:pt idx="372">
                  <c:v>1.7216177252464604E-2</c:v>
                </c:pt>
                <c:pt idx="373">
                  <c:v>-1.1555125416794265E-2</c:v>
                </c:pt>
                <c:pt idx="374">
                  <c:v>-0.11266598074417111</c:v>
                </c:pt>
                <c:pt idx="375">
                  <c:v>-0.11127439071879297</c:v>
                </c:pt>
                <c:pt idx="376">
                  <c:v>-0.13350345854889611</c:v>
                </c:pt>
                <c:pt idx="377">
                  <c:v>-0.1174910056303814</c:v>
                </c:pt>
                <c:pt idx="378">
                  <c:v>-0.13242903381387572</c:v>
                </c:pt>
                <c:pt idx="379">
                  <c:v>-0.1984717362883186</c:v>
                </c:pt>
                <c:pt idx="380">
                  <c:v>-0.16453134735073793</c:v>
                </c:pt>
                <c:pt idx="381">
                  <c:v>-0.1584672187569206</c:v>
                </c:pt>
                <c:pt idx="382">
                  <c:v>-0.24734373116938813</c:v>
                </c:pt>
                <c:pt idx="383">
                  <c:v>-0.36179194214831223</c:v>
                </c:pt>
                <c:pt idx="384">
                  <c:v>-0.39861621360237842</c:v>
                </c:pt>
                <c:pt idx="385">
                  <c:v>-0.41945971093496059</c:v>
                </c:pt>
                <c:pt idx="386">
                  <c:v>-0.40532622112804373</c:v>
                </c:pt>
                <c:pt idx="387">
                  <c:v>-0.44538990469631334</c:v>
                </c:pt>
                <c:pt idx="388">
                  <c:v>-0.39967304698794737</c:v>
                </c:pt>
                <c:pt idx="389">
                  <c:v>-0.37439985512508678</c:v>
                </c:pt>
                <c:pt idx="390">
                  <c:v>-0.36879101637419687</c:v>
                </c:pt>
                <c:pt idx="391">
                  <c:v>-0.31118941554320356</c:v>
                </c:pt>
                <c:pt idx="392">
                  <c:v>-0.26570074259688281</c:v>
                </c:pt>
                <c:pt idx="393">
                  <c:v>-0.25363601060219099</c:v>
                </c:pt>
                <c:pt idx="394">
                  <c:v>-0.15811330899337894</c:v>
                </c:pt>
                <c:pt idx="395">
                  <c:v>-2.483010614786485E-2</c:v>
                </c:pt>
                <c:pt idx="396">
                  <c:v>0.15834803957392274</c:v>
                </c:pt>
                <c:pt idx="397">
                  <c:v>0.22889796881577418</c:v>
                </c:pt>
                <c:pt idx="398">
                  <c:v>0.26803080193750661</c:v>
                </c:pt>
                <c:pt idx="399">
                  <c:v>0.46183986849490211</c:v>
                </c:pt>
                <c:pt idx="400">
                  <c:v>0.44056349352575785</c:v>
                </c:pt>
                <c:pt idx="401">
                  <c:v>0.32213973378532446</c:v>
                </c:pt>
                <c:pt idx="402">
                  <c:v>0.14601463830759021</c:v>
                </c:pt>
                <c:pt idx="403">
                  <c:v>6.405309101073553E-2</c:v>
                </c:pt>
                <c:pt idx="404">
                  <c:v>6.1024770932483152E-2</c:v>
                </c:pt>
                <c:pt idx="405">
                  <c:v>-3.0755523239761162E-2</c:v>
                </c:pt>
                <c:pt idx="406">
                  <c:v>3.4495565295526776E-2</c:v>
                </c:pt>
                <c:pt idx="407">
                  <c:v>0.10910244065326502</c:v>
                </c:pt>
                <c:pt idx="408">
                  <c:v>7.3325468678174355E-2</c:v>
                </c:pt>
                <c:pt idx="409">
                  <c:v>0.1119227681640762</c:v>
                </c:pt>
                <c:pt idx="410">
                  <c:v>0.19165242274155769</c:v>
                </c:pt>
                <c:pt idx="411">
                  <c:v>0.19419244188055007</c:v>
                </c:pt>
                <c:pt idx="412">
                  <c:v>0.12431511212685198</c:v>
                </c:pt>
                <c:pt idx="413">
                  <c:v>0.13226448026841453</c:v>
                </c:pt>
                <c:pt idx="414">
                  <c:v>0.2116250849232808</c:v>
                </c:pt>
                <c:pt idx="415">
                  <c:v>0.2807835793232496</c:v>
                </c:pt>
                <c:pt idx="416">
                  <c:v>0.16103787591547625</c:v>
                </c:pt>
                <c:pt idx="417">
                  <c:v>0.14425403652123636</c:v>
                </c:pt>
                <c:pt idx="418">
                  <c:v>-4.743124036789248E-2</c:v>
                </c:pt>
                <c:pt idx="419">
                  <c:v>2.6843883384876532E-2</c:v>
                </c:pt>
                <c:pt idx="420">
                  <c:v>1.1936467476376222E-2</c:v>
                </c:pt>
                <c:pt idx="421">
                  <c:v>-7.0693203061829468E-2</c:v>
                </c:pt>
                <c:pt idx="422">
                  <c:v>-4.9581936640860302E-2</c:v>
                </c:pt>
                <c:pt idx="423">
                  <c:v>-3.7635375849813357E-2</c:v>
                </c:pt>
                <c:pt idx="424">
                  <c:v>-4.8223292713345245E-3</c:v>
                </c:pt>
                <c:pt idx="425">
                  <c:v>-4.1659943439794178E-2</c:v>
                </c:pt>
                <c:pt idx="426">
                  <c:v>-8.879976896670716E-2</c:v>
                </c:pt>
                <c:pt idx="427">
                  <c:v>-3.6820989826223283E-2</c:v>
                </c:pt>
                <c:pt idx="428">
                  <c:v>-6.7182021198841646E-4</c:v>
                </c:pt>
                <c:pt idx="429">
                  <c:v>0.1102763433115741</c:v>
                </c:pt>
                <c:pt idx="430">
                  <c:v>0.24616948352720014</c:v>
                </c:pt>
                <c:pt idx="431">
                  <c:v>9.3730205171772552E-2</c:v>
                </c:pt>
                <c:pt idx="432">
                  <c:v>0.10291431014587404</c:v>
                </c:pt>
                <c:pt idx="433">
                  <c:v>0.11946984168172414</c:v>
                </c:pt>
                <c:pt idx="434">
                  <c:v>0.1437050065784593</c:v>
                </c:pt>
                <c:pt idx="435">
                  <c:v>0.10336263098724019</c:v>
                </c:pt>
                <c:pt idx="436">
                  <c:v>0.10845196595498807</c:v>
                </c:pt>
                <c:pt idx="437">
                  <c:v>0.13675583597876972</c:v>
                </c:pt>
                <c:pt idx="438">
                  <c:v>0.27623174976812237</c:v>
                </c:pt>
                <c:pt idx="439">
                  <c:v>0.23075527592014256</c:v>
                </c:pt>
                <c:pt idx="440">
                  <c:v>0.29929483732821949</c:v>
                </c:pt>
                <c:pt idx="441">
                  <c:v>0.23969275823537728</c:v>
                </c:pt>
                <c:pt idx="442">
                  <c:v>0.24330262776482969</c:v>
                </c:pt>
                <c:pt idx="443">
                  <c:v>0.31041813471554214</c:v>
                </c:pt>
                <c:pt idx="444">
                  <c:v>0.34590926102954322</c:v>
                </c:pt>
                <c:pt idx="445">
                  <c:v>0.37193241733772997</c:v>
                </c:pt>
                <c:pt idx="446">
                  <c:v>0.23654454274742087</c:v>
                </c:pt>
                <c:pt idx="447">
                  <c:v>0.27625184332591091</c:v>
                </c:pt>
                <c:pt idx="448">
                  <c:v>0.23453704135267051</c:v>
                </c:pt>
                <c:pt idx="449">
                  <c:v>0.21598238599280739</c:v>
                </c:pt>
                <c:pt idx="450">
                  <c:v>0.17907868008435668</c:v>
                </c:pt>
                <c:pt idx="451">
                  <c:v>0.20846186092331731</c:v>
                </c:pt>
                <c:pt idx="452">
                  <c:v>0.12249201989391212</c:v>
                </c:pt>
                <c:pt idx="453">
                  <c:v>0.18925270962943186</c:v>
                </c:pt>
                <c:pt idx="454">
                  <c:v>0.13798038865836659</c:v>
                </c:pt>
                <c:pt idx="455">
                  <c:v>0.11537620530786286</c:v>
                </c:pt>
                <c:pt idx="456">
                  <c:v>9.7156388605725175E-2</c:v>
                </c:pt>
                <c:pt idx="457">
                  <c:v>5.6803947092743945E-2</c:v>
                </c:pt>
                <c:pt idx="458">
                  <c:v>5.2645109133168777E-2</c:v>
                </c:pt>
                <c:pt idx="459">
                  <c:v>8.4189394594139433E-2</c:v>
                </c:pt>
                <c:pt idx="460">
                  <c:v>5.9567564212289037E-2</c:v>
                </c:pt>
                <c:pt idx="461">
                  <c:v>8.1055494150316543E-2</c:v>
                </c:pt>
                <c:pt idx="462">
                  <c:v>8.6319575705692708E-2</c:v>
                </c:pt>
                <c:pt idx="463">
                  <c:v>5.0908694348769323E-2</c:v>
                </c:pt>
                <c:pt idx="464">
                  <c:v>7.9622654450586694E-2</c:v>
                </c:pt>
                <c:pt idx="465">
                  <c:v>-1.7206840218881747E-2</c:v>
                </c:pt>
                <c:pt idx="466">
                  <c:v>-4.4847473726874587E-2</c:v>
                </c:pt>
                <c:pt idx="467">
                  <c:v>1.7187825200343232E-2</c:v>
                </c:pt>
                <c:pt idx="468">
                  <c:v>6.2232180861860886E-3</c:v>
                </c:pt>
                <c:pt idx="469">
                  <c:v>-1.0037879509412151E-2</c:v>
                </c:pt>
                <c:pt idx="470">
                  <c:v>-3.2098391416323868E-2</c:v>
                </c:pt>
                <c:pt idx="471">
                  <c:v>-0.10443333764831397</c:v>
                </c:pt>
                <c:pt idx="472">
                  <c:v>-3.3989182759187941E-2</c:v>
                </c:pt>
                <c:pt idx="473">
                  <c:v>-3.8117191228425829E-2</c:v>
                </c:pt>
                <c:pt idx="474">
                  <c:v>-3.6132908148299725E-2</c:v>
                </c:pt>
                <c:pt idx="475">
                  <c:v>-4.8906265713834829E-2</c:v>
                </c:pt>
                <c:pt idx="476">
                  <c:v>-2.3594038678498741E-2</c:v>
                </c:pt>
                <c:pt idx="477">
                  <c:v>4.7566659822514845E-2</c:v>
                </c:pt>
                <c:pt idx="478">
                  <c:v>9.6658662518907423E-2</c:v>
                </c:pt>
                <c:pt idx="479">
                  <c:v>4.7041841663619799E-4</c:v>
                </c:pt>
                <c:pt idx="480">
                  <c:v>6.8600432211258777E-2</c:v>
                </c:pt>
                <c:pt idx="481">
                  <c:v>0.10934240146041074</c:v>
                </c:pt>
                <c:pt idx="482">
                  <c:v>0.21611912009490397</c:v>
                </c:pt>
                <c:pt idx="483">
                  <c:v>0.26060137168082598</c:v>
                </c:pt>
                <c:pt idx="484">
                  <c:v>0.18910220286835289</c:v>
                </c:pt>
                <c:pt idx="485">
                  <c:v>0.18586619830714168</c:v>
                </c:pt>
                <c:pt idx="486">
                  <c:v>0.16997762445667997</c:v>
                </c:pt>
                <c:pt idx="487">
                  <c:v>0.18986657724121048</c:v>
                </c:pt>
                <c:pt idx="488">
                  <c:v>0.16920876727390732</c:v>
                </c:pt>
                <c:pt idx="489">
                  <c:v>0.15552992910489105</c:v>
                </c:pt>
                <c:pt idx="490">
                  <c:v>0.18617913828708099</c:v>
                </c:pt>
                <c:pt idx="491">
                  <c:v>0.22998405765937768</c:v>
                </c:pt>
                <c:pt idx="492">
                  <c:v>0.18653513689167633</c:v>
                </c:pt>
                <c:pt idx="493">
                  <c:v>0.17511823939463089</c:v>
                </c:pt>
                <c:pt idx="494">
                  <c:v>0.23265546033224127</c:v>
                </c:pt>
                <c:pt idx="495">
                  <c:v>0.1626371501637025</c:v>
                </c:pt>
                <c:pt idx="496">
                  <c:v>0.12708186018732981</c:v>
                </c:pt>
                <c:pt idx="497">
                  <c:v>0.13552628540486245</c:v>
                </c:pt>
                <c:pt idx="498">
                  <c:v>0.15575485987176707</c:v>
                </c:pt>
                <c:pt idx="499">
                  <c:v>0.16149478237167292</c:v>
                </c:pt>
                <c:pt idx="500">
                  <c:v>0.18238202895758537</c:v>
                </c:pt>
                <c:pt idx="501">
                  <c:v>0.22424167173245435</c:v>
                </c:pt>
                <c:pt idx="502">
                  <c:v>0.19759521616562703</c:v>
                </c:pt>
                <c:pt idx="503">
                  <c:v>9.3776276437923634E-2</c:v>
                </c:pt>
                <c:pt idx="504">
                  <c:v>7.3469858822853507E-2</c:v>
                </c:pt>
                <c:pt idx="505">
                  <c:v>-5.0334909110676951E-2</c:v>
                </c:pt>
                <c:pt idx="506">
                  <c:v>-4.6467850885595463E-2</c:v>
                </c:pt>
                <c:pt idx="507">
                  <c:v>1.7144209950632039E-2</c:v>
                </c:pt>
                <c:pt idx="508">
                  <c:v>4.2647639774901158E-2</c:v>
                </c:pt>
                <c:pt idx="509">
                  <c:v>7.3827665485331151E-2</c:v>
                </c:pt>
                <c:pt idx="510">
                  <c:v>-4.1443383900937825E-2</c:v>
                </c:pt>
                <c:pt idx="511">
                  <c:v>9.783374621214147E-3</c:v>
                </c:pt>
                <c:pt idx="512">
                  <c:v>-1.3326343711200561E-2</c:v>
                </c:pt>
                <c:pt idx="513">
                  <c:v>-9.5846844641678031E-2</c:v>
                </c:pt>
                <c:pt idx="514">
                  <c:v>-8.2646494915117552E-2</c:v>
                </c:pt>
                <c:pt idx="515">
                  <c:v>1.0604041995982527E-2</c:v>
                </c:pt>
                <c:pt idx="516">
                  <c:v>4.0429566611025258E-2</c:v>
                </c:pt>
                <c:pt idx="517">
                  <c:v>0.2165360256296498</c:v>
                </c:pt>
                <c:pt idx="518">
                  <c:v>0.10344379907935397</c:v>
                </c:pt>
                <c:pt idx="519">
                  <c:v>-5.1623585795728788E-2</c:v>
                </c:pt>
                <c:pt idx="520">
                  <c:v>-0.17963202376305965</c:v>
                </c:pt>
                <c:pt idx="521">
                  <c:v>-0.11517069975798655</c:v>
                </c:pt>
                <c:pt idx="522">
                  <c:v>2.9646942539311105E-2</c:v>
                </c:pt>
                <c:pt idx="523">
                  <c:v>-1.2887132391121714E-2</c:v>
                </c:pt>
                <c:pt idx="524">
                  <c:v>1.899898305262071E-2</c:v>
                </c:pt>
                <c:pt idx="525">
                  <c:v>0.17095701675825481</c:v>
                </c:pt>
                <c:pt idx="526">
                  <c:v>0.10129058857339257</c:v>
                </c:pt>
                <c:pt idx="527">
                  <c:v>6.0886954951375305E-2</c:v>
                </c:pt>
                <c:pt idx="528">
                  <c:v>0.14238335700382954</c:v>
                </c:pt>
                <c:pt idx="529">
                  <c:v>0.15945389735170701</c:v>
                </c:pt>
                <c:pt idx="530">
                  <c:v>0.18642225565768578</c:v>
                </c:pt>
                <c:pt idx="531">
                  <c:v>0.36562836166066615</c:v>
                </c:pt>
                <c:pt idx="532">
                  <c:v>0.63731919161653217</c:v>
                </c:pt>
                <c:pt idx="533">
                  <c:v>0.52128614282342534</c:v>
                </c:pt>
                <c:pt idx="534">
                  <c:v>0.44740981641301703</c:v>
                </c:pt>
                <c:pt idx="535">
                  <c:v>0.451214113842206</c:v>
                </c:pt>
                <c:pt idx="536">
                  <c:v>0.39450527110588851</c:v>
                </c:pt>
                <c:pt idx="537">
                  <c:v>0.3273817258595485</c:v>
                </c:pt>
                <c:pt idx="538">
                  <c:v>0.32633932383641595</c:v>
                </c:pt>
                <c:pt idx="539">
                  <c:v>0.4397571833144569</c:v>
                </c:pt>
                <c:pt idx="540">
                  <c:v>0.267997815859358</c:v>
                </c:pt>
                <c:pt idx="541">
                  <c:v>0.25513343728253679</c:v>
                </c:pt>
                <c:pt idx="542">
                  <c:v>0.19489893992481699</c:v>
                </c:pt>
                <c:pt idx="543">
                  <c:v>0.13393917580403503</c:v>
                </c:pt>
                <c:pt idx="544">
                  <c:v>0.14821299145627087</c:v>
                </c:pt>
                <c:pt idx="545">
                  <c:v>4.0242138599510646E-2</c:v>
                </c:pt>
                <c:pt idx="546">
                  <c:v>3.1661085789505994E-2</c:v>
                </c:pt>
                <c:pt idx="547">
                  <c:v>-5.0190950239074494E-2</c:v>
                </c:pt>
                <c:pt idx="548">
                  <c:v>7.5620006825312114E-3</c:v>
                </c:pt>
                <c:pt idx="549">
                  <c:v>-2.6067463773810196E-2</c:v>
                </c:pt>
                <c:pt idx="550">
                  <c:v>-3.7806853301581955E-2</c:v>
                </c:pt>
                <c:pt idx="551">
                  <c:v>-1.5833948564977773E-2</c:v>
                </c:pt>
                <c:pt idx="552">
                  <c:v>9.6001836156749398E-3</c:v>
                </c:pt>
                <c:pt idx="553">
                  <c:v>-6.7568603814850303E-2</c:v>
                </c:pt>
                <c:pt idx="554">
                  <c:v>-2.4278174795923091E-3</c:v>
                </c:pt>
                <c:pt idx="555">
                  <c:v>1.169951798514135E-2</c:v>
                </c:pt>
                <c:pt idx="556">
                  <c:v>-3.9989366369173274E-2</c:v>
                </c:pt>
                <c:pt idx="557">
                  <c:v>2.0626108005999844E-2</c:v>
                </c:pt>
                <c:pt idx="558">
                  <c:v>4.7106171036032207E-2</c:v>
                </c:pt>
                <c:pt idx="559">
                  <c:v>0.20558492907532089</c:v>
                </c:pt>
                <c:pt idx="560">
                  <c:v>0.16462313448723931</c:v>
                </c:pt>
                <c:pt idx="561">
                  <c:v>0.16259285528000966</c:v>
                </c:pt>
                <c:pt idx="562">
                  <c:v>0.19922108968041385</c:v>
                </c:pt>
                <c:pt idx="563">
                  <c:v>8.1470072717985342E-2</c:v>
                </c:pt>
                <c:pt idx="564">
                  <c:v>0.11889953158236533</c:v>
                </c:pt>
                <c:pt idx="565">
                  <c:v>0.21088738459541689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C-4834-81F7-9E87D856F4CA}"/>
            </c:ext>
          </c:extLst>
        </c:ser>
        <c:ser>
          <c:idx val="1"/>
          <c:order val="1"/>
          <c:tx>
            <c:v>Average</c:v>
          </c:tx>
          <c:marker>
            <c:symbol val="none"/>
          </c:marker>
          <c:dPt>
            <c:idx val="292"/>
            <c:bubble3D val="0"/>
            <c:extLst>
              <c:ext xmlns:c16="http://schemas.microsoft.com/office/drawing/2014/chart" uri="{C3380CC4-5D6E-409C-BE32-E72D297353CC}">
                <c16:uniqueId val="{00000001-AC9C-4834-81F7-9E87D856F4CA}"/>
              </c:ext>
            </c:extLst>
          </c:dPt>
          <c:cat>
            <c:numRef>
              <c:f>Sheet1!$F$3:$F$578</c:f>
              <c:numCache>
                <c:formatCode>mmm\-yy</c:formatCode>
                <c:ptCount val="576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</c:numCache>
            </c:numRef>
          </c:cat>
          <c:val>
            <c:numRef>
              <c:f>Sheet1!$O$13:$O$578</c:f>
              <c:numCache>
                <c:formatCode>0.00%</c:formatCode>
                <c:ptCount val="566"/>
                <c:pt idx="1">
                  <c:v>5.950184638309846E-2</c:v>
                </c:pt>
                <c:pt idx="2">
                  <c:v>5.950184638309846E-2</c:v>
                </c:pt>
                <c:pt idx="3">
                  <c:v>5.950184638309846E-2</c:v>
                </c:pt>
                <c:pt idx="4">
                  <c:v>5.950184638309846E-2</c:v>
                </c:pt>
                <c:pt idx="5">
                  <c:v>5.950184638309846E-2</c:v>
                </c:pt>
                <c:pt idx="6">
                  <c:v>5.950184638309846E-2</c:v>
                </c:pt>
                <c:pt idx="7">
                  <c:v>5.950184638309846E-2</c:v>
                </c:pt>
                <c:pt idx="8">
                  <c:v>5.950184638309846E-2</c:v>
                </c:pt>
                <c:pt idx="9">
                  <c:v>5.950184638309846E-2</c:v>
                </c:pt>
                <c:pt idx="10">
                  <c:v>5.950184638309846E-2</c:v>
                </c:pt>
                <c:pt idx="11">
                  <c:v>5.950184638309846E-2</c:v>
                </c:pt>
                <c:pt idx="12">
                  <c:v>5.950184638309846E-2</c:v>
                </c:pt>
                <c:pt idx="13">
                  <c:v>5.950184638309846E-2</c:v>
                </c:pt>
                <c:pt idx="14">
                  <c:v>5.950184638309846E-2</c:v>
                </c:pt>
                <c:pt idx="15">
                  <c:v>5.950184638309846E-2</c:v>
                </c:pt>
                <c:pt idx="16">
                  <c:v>5.950184638309846E-2</c:v>
                </c:pt>
                <c:pt idx="17">
                  <c:v>5.950184638309846E-2</c:v>
                </c:pt>
                <c:pt idx="18">
                  <c:v>5.950184638309846E-2</c:v>
                </c:pt>
                <c:pt idx="19">
                  <c:v>5.950184638309846E-2</c:v>
                </c:pt>
                <c:pt idx="20">
                  <c:v>5.950184638309846E-2</c:v>
                </c:pt>
                <c:pt idx="21">
                  <c:v>5.950184638309846E-2</c:v>
                </c:pt>
                <c:pt idx="22">
                  <c:v>5.950184638309846E-2</c:v>
                </c:pt>
                <c:pt idx="23">
                  <c:v>5.950184638309846E-2</c:v>
                </c:pt>
                <c:pt idx="24">
                  <c:v>5.950184638309846E-2</c:v>
                </c:pt>
                <c:pt idx="25">
                  <c:v>5.950184638309846E-2</c:v>
                </c:pt>
                <c:pt idx="26">
                  <c:v>5.950184638309846E-2</c:v>
                </c:pt>
                <c:pt idx="27">
                  <c:v>5.950184638309846E-2</c:v>
                </c:pt>
                <c:pt idx="28">
                  <c:v>5.950184638309846E-2</c:v>
                </c:pt>
                <c:pt idx="29">
                  <c:v>5.950184638309846E-2</c:v>
                </c:pt>
                <c:pt idx="30">
                  <c:v>5.950184638309846E-2</c:v>
                </c:pt>
                <c:pt idx="31">
                  <c:v>5.950184638309846E-2</c:v>
                </c:pt>
                <c:pt idx="32">
                  <c:v>5.950184638309846E-2</c:v>
                </c:pt>
                <c:pt idx="33">
                  <c:v>5.950184638309846E-2</c:v>
                </c:pt>
                <c:pt idx="34">
                  <c:v>5.950184638309846E-2</c:v>
                </c:pt>
                <c:pt idx="35">
                  <c:v>5.950184638309846E-2</c:v>
                </c:pt>
                <c:pt idx="36">
                  <c:v>5.950184638309846E-2</c:v>
                </c:pt>
                <c:pt idx="37">
                  <c:v>5.950184638309846E-2</c:v>
                </c:pt>
                <c:pt idx="38">
                  <c:v>5.950184638309846E-2</c:v>
                </c:pt>
                <c:pt idx="39">
                  <c:v>5.950184638309846E-2</c:v>
                </c:pt>
                <c:pt idx="40">
                  <c:v>5.950184638309846E-2</c:v>
                </c:pt>
                <c:pt idx="41">
                  <c:v>5.950184638309846E-2</c:v>
                </c:pt>
                <c:pt idx="42">
                  <c:v>5.950184638309846E-2</c:v>
                </c:pt>
                <c:pt idx="43">
                  <c:v>5.950184638309846E-2</c:v>
                </c:pt>
                <c:pt idx="44">
                  <c:v>5.950184638309846E-2</c:v>
                </c:pt>
                <c:pt idx="45">
                  <c:v>5.950184638309846E-2</c:v>
                </c:pt>
                <c:pt idx="46">
                  <c:v>5.950184638309846E-2</c:v>
                </c:pt>
                <c:pt idx="47">
                  <c:v>5.950184638309846E-2</c:v>
                </c:pt>
                <c:pt idx="48">
                  <c:v>5.950184638309846E-2</c:v>
                </c:pt>
                <c:pt idx="49">
                  <c:v>5.950184638309846E-2</c:v>
                </c:pt>
                <c:pt idx="50">
                  <c:v>5.950184638309846E-2</c:v>
                </c:pt>
                <c:pt idx="51">
                  <c:v>5.950184638309846E-2</c:v>
                </c:pt>
                <c:pt idx="52">
                  <c:v>5.950184638309846E-2</c:v>
                </c:pt>
                <c:pt idx="53">
                  <c:v>5.950184638309846E-2</c:v>
                </c:pt>
                <c:pt idx="54">
                  <c:v>5.950184638309846E-2</c:v>
                </c:pt>
                <c:pt idx="55">
                  <c:v>5.950184638309846E-2</c:v>
                </c:pt>
                <c:pt idx="56">
                  <c:v>5.950184638309846E-2</c:v>
                </c:pt>
                <c:pt idx="57">
                  <c:v>5.950184638309846E-2</c:v>
                </c:pt>
                <c:pt idx="58">
                  <c:v>5.950184638309846E-2</c:v>
                </c:pt>
                <c:pt idx="59">
                  <c:v>5.950184638309846E-2</c:v>
                </c:pt>
                <c:pt idx="60">
                  <c:v>5.950184638309846E-2</c:v>
                </c:pt>
                <c:pt idx="61">
                  <c:v>5.950184638309846E-2</c:v>
                </c:pt>
                <c:pt idx="62">
                  <c:v>5.950184638309846E-2</c:v>
                </c:pt>
                <c:pt idx="63">
                  <c:v>5.950184638309846E-2</c:v>
                </c:pt>
                <c:pt idx="64">
                  <c:v>5.950184638309846E-2</c:v>
                </c:pt>
                <c:pt idx="65">
                  <c:v>5.950184638309846E-2</c:v>
                </c:pt>
                <c:pt idx="66">
                  <c:v>5.950184638309846E-2</c:v>
                </c:pt>
                <c:pt idx="67">
                  <c:v>5.950184638309846E-2</c:v>
                </c:pt>
                <c:pt idx="68">
                  <c:v>5.950184638309846E-2</c:v>
                </c:pt>
                <c:pt idx="69">
                  <c:v>5.950184638309846E-2</c:v>
                </c:pt>
                <c:pt idx="70">
                  <c:v>5.950184638309846E-2</c:v>
                </c:pt>
                <c:pt idx="71">
                  <c:v>5.950184638309846E-2</c:v>
                </c:pt>
                <c:pt idx="72">
                  <c:v>5.950184638309846E-2</c:v>
                </c:pt>
                <c:pt idx="73">
                  <c:v>5.950184638309846E-2</c:v>
                </c:pt>
                <c:pt idx="74">
                  <c:v>5.950184638309846E-2</c:v>
                </c:pt>
                <c:pt idx="75">
                  <c:v>5.950184638309846E-2</c:v>
                </c:pt>
                <c:pt idx="76">
                  <c:v>5.950184638309846E-2</c:v>
                </c:pt>
                <c:pt idx="77">
                  <c:v>5.950184638309846E-2</c:v>
                </c:pt>
                <c:pt idx="78">
                  <c:v>5.950184638309846E-2</c:v>
                </c:pt>
                <c:pt idx="79">
                  <c:v>5.950184638309846E-2</c:v>
                </c:pt>
                <c:pt idx="80">
                  <c:v>5.950184638309846E-2</c:v>
                </c:pt>
                <c:pt idx="81">
                  <c:v>5.950184638309846E-2</c:v>
                </c:pt>
                <c:pt idx="82">
                  <c:v>5.950184638309846E-2</c:v>
                </c:pt>
                <c:pt idx="83">
                  <c:v>5.950184638309846E-2</c:v>
                </c:pt>
                <c:pt idx="84">
                  <c:v>5.950184638309846E-2</c:v>
                </c:pt>
                <c:pt idx="85">
                  <c:v>5.950184638309846E-2</c:v>
                </c:pt>
                <c:pt idx="86">
                  <c:v>5.950184638309846E-2</c:v>
                </c:pt>
                <c:pt idx="87">
                  <c:v>5.950184638309846E-2</c:v>
                </c:pt>
                <c:pt idx="88">
                  <c:v>5.950184638309846E-2</c:v>
                </c:pt>
                <c:pt idx="89">
                  <c:v>5.950184638309846E-2</c:v>
                </c:pt>
                <c:pt idx="90">
                  <c:v>5.950184638309846E-2</c:v>
                </c:pt>
                <c:pt idx="91">
                  <c:v>5.950184638309846E-2</c:v>
                </c:pt>
                <c:pt idx="92">
                  <c:v>5.950184638309846E-2</c:v>
                </c:pt>
                <c:pt idx="93">
                  <c:v>5.950184638309846E-2</c:v>
                </c:pt>
                <c:pt idx="94">
                  <c:v>5.950184638309846E-2</c:v>
                </c:pt>
                <c:pt idx="95">
                  <c:v>5.950184638309846E-2</c:v>
                </c:pt>
                <c:pt idx="96">
                  <c:v>5.950184638309846E-2</c:v>
                </c:pt>
                <c:pt idx="97">
                  <c:v>5.950184638309846E-2</c:v>
                </c:pt>
                <c:pt idx="98">
                  <c:v>5.950184638309846E-2</c:v>
                </c:pt>
                <c:pt idx="99">
                  <c:v>5.950184638309846E-2</c:v>
                </c:pt>
                <c:pt idx="100">
                  <c:v>5.950184638309846E-2</c:v>
                </c:pt>
                <c:pt idx="101">
                  <c:v>5.950184638309846E-2</c:v>
                </c:pt>
                <c:pt idx="102">
                  <c:v>5.950184638309846E-2</c:v>
                </c:pt>
                <c:pt idx="103">
                  <c:v>5.950184638309846E-2</c:v>
                </c:pt>
                <c:pt idx="104">
                  <c:v>5.950184638309846E-2</c:v>
                </c:pt>
                <c:pt idx="105">
                  <c:v>5.950184638309846E-2</c:v>
                </c:pt>
                <c:pt idx="106">
                  <c:v>5.950184638309846E-2</c:v>
                </c:pt>
                <c:pt idx="107">
                  <c:v>5.950184638309846E-2</c:v>
                </c:pt>
                <c:pt idx="108">
                  <c:v>5.950184638309846E-2</c:v>
                </c:pt>
                <c:pt idx="109">
                  <c:v>5.950184638309846E-2</c:v>
                </c:pt>
                <c:pt idx="110">
                  <c:v>5.950184638309846E-2</c:v>
                </c:pt>
                <c:pt idx="111">
                  <c:v>5.950184638309846E-2</c:v>
                </c:pt>
                <c:pt idx="112">
                  <c:v>5.950184638309846E-2</c:v>
                </c:pt>
                <c:pt idx="113">
                  <c:v>5.950184638309846E-2</c:v>
                </c:pt>
                <c:pt idx="114">
                  <c:v>5.950184638309846E-2</c:v>
                </c:pt>
                <c:pt idx="115">
                  <c:v>5.950184638309846E-2</c:v>
                </c:pt>
                <c:pt idx="116">
                  <c:v>5.950184638309846E-2</c:v>
                </c:pt>
                <c:pt idx="117">
                  <c:v>5.950184638309846E-2</c:v>
                </c:pt>
                <c:pt idx="118">
                  <c:v>5.950184638309846E-2</c:v>
                </c:pt>
                <c:pt idx="119">
                  <c:v>5.950184638309846E-2</c:v>
                </c:pt>
                <c:pt idx="120">
                  <c:v>5.950184638309846E-2</c:v>
                </c:pt>
                <c:pt idx="121">
                  <c:v>5.950184638309846E-2</c:v>
                </c:pt>
                <c:pt idx="122">
                  <c:v>5.950184638309846E-2</c:v>
                </c:pt>
                <c:pt idx="123">
                  <c:v>5.950184638309846E-2</c:v>
                </c:pt>
                <c:pt idx="124">
                  <c:v>5.950184638309846E-2</c:v>
                </c:pt>
                <c:pt idx="125">
                  <c:v>5.950184638309846E-2</c:v>
                </c:pt>
                <c:pt idx="126">
                  <c:v>5.950184638309846E-2</c:v>
                </c:pt>
                <c:pt idx="127">
                  <c:v>5.950184638309846E-2</c:v>
                </c:pt>
                <c:pt idx="128">
                  <c:v>5.950184638309846E-2</c:v>
                </c:pt>
                <c:pt idx="129">
                  <c:v>5.950184638309846E-2</c:v>
                </c:pt>
                <c:pt idx="130">
                  <c:v>5.950184638309846E-2</c:v>
                </c:pt>
                <c:pt idx="131">
                  <c:v>5.950184638309846E-2</c:v>
                </c:pt>
                <c:pt idx="132">
                  <c:v>5.950184638309846E-2</c:v>
                </c:pt>
                <c:pt idx="133">
                  <c:v>5.950184638309846E-2</c:v>
                </c:pt>
                <c:pt idx="134">
                  <c:v>5.950184638309846E-2</c:v>
                </c:pt>
                <c:pt idx="135">
                  <c:v>5.950184638309846E-2</c:v>
                </c:pt>
                <c:pt idx="136">
                  <c:v>5.950184638309846E-2</c:v>
                </c:pt>
                <c:pt idx="137">
                  <c:v>5.950184638309846E-2</c:v>
                </c:pt>
                <c:pt idx="138">
                  <c:v>5.950184638309846E-2</c:v>
                </c:pt>
                <c:pt idx="139">
                  <c:v>5.950184638309846E-2</c:v>
                </c:pt>
                <c:pt idx="140">
                  <c:v>5.950184638309846E-2</c:v>
                </c:pt>
                <c:pt idx="141">
                  <c:v>5.950184638309846E-2</c:v>
                </c:pt>
                <c:pt idx="142">
                  <c:v>5.950184638309846E-2</c:v>
                </c:pt>
                <c:pt idx="143">
                  <c:v>5.950184638309846E-2</c:v>
                </c:pt>
                <c:pt idx="144">
                  <c:v>5.950184638309846E-2</c:v>
                </c:pt>
                <c:pt idx="145">
                  <c:v>5.950184638309846E-2</c:v>
                </c:pt>
                <c:pt idx="146">
                  <c:v>5.950184638309846E-2</c:v>
                </c:pt>
                <c:pt idx="147">
                  <c:v>5.950184638309846E-2</c:v>
                </c:pt>
                <c:pt idx="148">
                  <c:v>5.950184638309846E-2</c:v>
                </c:pt>
                <c:pt idx="149">
                  <c:v>5.950184638309846E-2</c:v>
                </c:pt>
                <c:pt idx="150">
                  <c:v>5.950184638309846E-2</c:v>
                </c:pt>
                <c:pt idx="151">
                  <c:v>5.950184638309846E-2</c:v>
                </c:pt>
                <c:pt idx="152">
                  <c:v>5.950184638309846E-2</c:v>
                </c:pt>
                <c:pt idx="153">
                  <c:v>5.950184638309846E-2</c:v>
                </c:pt>
                <c:pt idx="154">
                  <c:v>5.950184638309846E-2</c:v>
                </c:pt>
                <c:pt idx="155">
                  <c:v>5.950184638309846E-2</c:v>
                </c:pt>
                <c:pt idx="156">
                  <c:v>5.950184638309846E-2</c:v>
                </c:pt>
                <c:pt idx="157">
                  <c:v>5.950184638309846E-2</c:v>
                </c:pt>
                <c:pt idx="158">
                  <c:v>5.950184638309846E-2</c:v>
                </c:pt>
                <c:pt idx="159">
                  <c:v>5.950184638309846E-2</c:v>
                </c:pt>
                <c:pt idx="160">
                  <c:v>5.950184638309846E-2</c:v>
                </c:pt>
                <c:pt idx="161">
                  <c:v>5.950184638309846E-2</c:v>
                </c:pt>
                <c:pt idx="162">
                  <c:v>5.950184638309846E-2</c:v>
                </c:pt>
                <c:pt idx="163">
                  <c:v>5.950184638309846E-2</c:v>
                </c:pt>
                <c:pt idx="164">
                  <c:v>5.950184638309846E-2</c:v>
                </c:pt>
                <c:pt idx="165">
                  <c:v>5.950184638309846E-2</c:v>
                </c:pt>
                <c:pt idx="166">
                  <c:v>5.950184638309846E-2</c:v>
                </c:pt>
                <c:pt idx="167">
                  <c:v>5.950184638309846E-2</c:v>
                </c:pt>
                <c:pt idx="168">
                  <c:v>5.950184638309846E-2</c:v>
                </c:pt>
                <c:pt idx="169">
                  <c:v>5.950184638309846E-2</c:v>
                </c:pt>
                <c:pt idx="170">
                  <c:v>5.950184638309846E-2</c:v>
                </c:pt>
                <c:pt idx="171">
                  <c:v>5.950184638309846E-2</c:v>
                </c:pt>
                <c:pt idx="172">
                  <c:v>5.950184638309846E-2</c:v>
                </c:pt>
                <c:pt idx="173">
                  <c:v>5.950184638309846E-2</c:v>
                </c:pt>
                <c:pt idx="174">
                  <c:v>5.950184638309846E-2</c:v>
                </c:pt>
                <c:pt idx="175">
                  <c:v>5.950184638309846E-2</c:v>
                </c:pt>
                <c:pt idx="176">
                  <c:v>5.950184638309846E-2</c:v>
                </c:pt>
                <c:pt idx="177">
                  <c:v>5.950184638309846E-2</c:v>
                </c:pt>
                <c:pt idx="178">
                  <c:v>5.950184638309846E-2</c:v>
                </c:pt>
                <c:pt idx="179">
                  <c:v>5.950184638309846E-2</c:v>
                </c:pt>
                <c:pt idx="180">
                  <c:v>5.950184638309846E-2</c:v>
                </c:pt>
                <c:pt idx="181">
                  <c:v>5.950184638309846E-2</c:v>
                </c:pt>
                <c:pt idx="182">
                  <c:v>5.950184638309846E-2</c:v>
                </c:pt>
                <c:pt idx="183">
                  <c:v>5.950184638309846E-2</c:v>
                </c:pt>
                <c:pt idx="184">
                  <c:v>5.950184638309846E-2</c:v>
                </c:pt>
                <c:pt idx="185">
                  <c:v>5.950184638309846E-2</c:v>
                </c:pt>
                <c:pt idx="186">
                  <c:v>5.950184638309846E-2</c:v>
                </c:pt>
                <c:pt idx="187">
                  <c:v>5.950184638309846E-2</c:v>
                </c:pt>
                <c:pt idx="188">
                  <c:v>5.950184638309846E-2</c:v>
                </c:pt>
                <c:pt idx="189">
                  <c:v>5.950184638309846E-2</c:v>
                </c:pt>
                <c:pt idx="190">
                  <c:v>5.950184638309846E-2</c:v>
                </c:pt>
                <c:pt idx="191">
                  <c:v>5.950184638309846E-2</c:v>
                </c:pt>
                <c:pt idx="192">
                  <c:v>5.950184638309846E-2</c:v>
                </c:pt>
                <c:pt idx="193">
                  <c:v>5.950184638309846E-2</c:v>
                </c:pt>
                <c:pt idx="194">
                  <c:v>5.950184638309846E-2</c:v>
                </c:pt>
                <c:pt idx="195">
                  <c:v>5.950184638309846E-2</c:v>
                </c:pt>
                <c:pt idx="196">
                  <c:v>5.950184638309846E-2</c:v>
                </c:pt>
                <c:pt idx="197">
                  <c:v>5.950184638309846E-2</c:v>
                </c:pt>
                <c:pt idx="198">
                  <c:v>5.950184638309846E-2</c:v>
                </c:pt>
                <c:pt idx="199">
                  <c:v>5.950184638309846E-2</c:v>
                </c:pt>
                <c:pt idx="200">
                  <c:v>5.950184638309846E-2</c:v>
                </c:pt>
                <c:pt idx="201">
                  <c:v>5.950184638309846E-2</c:v>
                </c:pt>
                <c:pt idx="202">
                  <c:v>5.950184638309846E-2</c:v>
                </c:pt>
                <c:pt idx="203">
                  <c:v>5.950184638309846E-2</c:v>
                </c:pt>
                <c:pt idx="204">
                  <c:v>5.950184638309846E-2</c:v>
                </c:pt>
                <c:pt idx="205">
                  <c:v>5.950184638309846E-2</c:v>
                </c:pt>
                <c:pt idx="206">
                  <c:v>5.950184638309846E-2</c:v>
                </c:pt>
                <c:pt idx="207">
                  <c:v>5.950184638309846E-2</c:v>
                </c:pt>
                <c:pt idx="208">
                  <c:v>5.950184638309846E-2</c:v>
                </c:pt>
                <c:pt idx="209">
                  <c:v>5.950184638309846E-2</c:v>
                </c:pt>
                <c:pt idx="210">
                  <c:v>5.950184638309846E-2</c:v>
                </c:pt>
                <c:pt idx="211">
                  <c:v>5.950184638309846E-2</c:v>
                </c:pt>
                <c:pt idx="212">
                  <c:v>5.950184638309846E-2</c:v>
                </c:pt>
                <c:pt idx="213">
                  <c:v>5.950184638309846E-2</c:v>
                </c:pt>
                <c:pt idx="214">
                  <c:v>5.950184638309846E-2</c:v>
                </c:pt>
                <c:pt idx="215">
                  <c:v>5.950184638309846E-2</c:v>
                </c:pt>
                <c:pt idx="216">
                  <c:v>5.950184638309846E-2</c:v>
                </c:pt>
                <c:pt idx="217">
                  <c:v>5.950184638309846E-2</c:v>
                </c:pt>
                <c:pt idx="218">
                  <c:v>5.950184638309846E-2</c:v>
                </c:pt>
                <c:pt idx="219">
                  <c:v>5.950184638309846E-2</c:v>
                </c:pt>
                <c:pt idx="220">
                  <c:v>5.950184638309846E-2</c:v>
                </c:pt>
                <c:pt idx="221">
                  <c:v>5.950184638309846E-2</c:v>
                </c:pt>
                <c:pt idx="222">
                  <c:v>5.950184638309846E-2</c:v>
                </c:pt>
                <c:pt idx="223">
                  <c:v>5.950184638309846E-2</c:v>
                </c:pt>
                <c:pt idx="224">
                  <c:v>5.950184638309846E-2</c:v>
                </c:pt>
                <c:pt idx="225">
                  <c:v>5.950184638309846E-2</c:v>
                </c:pt>
                <c:pt idx="226">
                  <c:v>5.950184638309846E-2</c:v>
                </c:pt>
                <c:pt idx="227">
                  <c:v>5.950184638309846E-2</c:v>
                </c:pt>
                <c:pt idx="228">
                  <c:v>5.950184638309846E-2</c:v>
                </c:pt>
                <c:pt idx="229">
                  <c:v>5.950184638309846E-2</c:v>
                </c:pt>
                <c:pt idx="230">
                  <c:v>5.950184638309846E-2</c:v>
                </c:pt>
                <c:pt idx="231">
                  <c:v>5.950184638309846E-2</c:v>
                </c:pt>
                <c:pt idx="232">
                  <c:v>5.950184638309846E-2</c:v>
                </c:pt>
                <c:pt idx="233">
                  <c:v>5.950184638309846E-2</c:v>
                </c:pt>
                <c:pt idx="234">
                  <c:v>5.950184638309846E-2</c:v>
                </c:pt>
                <c:pt idx="235">
                  <c:v>5.950184638309846E-2</c:v>
                </c:pt>
                <c:pt idx="236">
                  <c:v>5.950184638309846E-2</c:v>
                </c:pt>
                <c:pt idx="237">
                  <c:v>5.950184638309846E-2</c:v>
                </c:pt>
                <c:pt idx="238">
                  <c:v>5.950184638309846E-2</c:v>
                </c:pt>
                <c:pt idx="239">
                  <c:v>5.950184638309846E-2</c:v>
                </c:pt>
                <c:pt idx="240">
                  <c:v>5.950184638309846E-2</c:v>
                </c:pt>
                <c:pt idx="241">
                  <c:v>5.950184638309846E-2</c:v>
                </c:pt>
                <c:pt idx="242">
                  <c:v>5.950184638309846E-2</c:v>
                </c:pt>
                <c:pt idx="243">
                  <c:v>5.950184638309846E-2</c:v>
                </c:pt>
                <c:pt idx="244">
                  <c:v>5.950184638309846E-2</c:v>
                </c:pt>
                <c:pt idx="245">
                  <c:v>5.950184638309846E-2</c:v>
                </c:pt>
                <c:pt idx="246">
                  <c:v>5.950184638309846E-2</c:v>
                </c:pt>
                <c:pt idx="247">
                  <c:v>5.950184638309846E-2</c:v>
                </c:pt>
                <c:pt idx="248">
                  <c:v>5.950184638309846E-2</c:v>
                </c:pt>
                <c:pt idx="249">
                  <c:v>5.950184638309846E-2</c:v>
                </c:pt>
                <c:pt idx="250">
                  <c:v>5.950184638309846E-2</c:v>
                </c:pt>
                <c:pt idx="251">
                  <c:v>5.950184638309846E-2</c:v>
                </c:pt>
                <c:pt idx="252">
                  <c:v>5.950184638309846E-2</c:v>
                </c:pt>
                <c:pt idx="253">
                  <c:v>5.950184638309846E-2</c:v>
                </c:pt>
                <c:pt idx="254">
                  <c:v>5.950184638309846E-2</c:v>
                </c:pt>
                <c:pt idx="255">
                  <c:v>5.950184638309846E-2</c:v>
                </c:pt>
                <c:pt idx="256">
                  <c:v>5.950184638309846E-2</c:v>
                </c:pt>
                <c:pt idx="257">
                  <c:v>5.950184638309846E-2</c:v>
                </c:pt>
                <c:pt idx="258">
                  <c:v>5.950184638309846E-2</c:v>
                </c:pt>
                <c:pt idx="259">
                  <c:v>5.950184638309846E-2</c:v>
                </c:pt>
                <c:pt idx="260">
                  <c:v>5.950184638309846E-2</c:v>
                </c:pt>
                <c:pt idx="261">
                  <c:v>5.950184638309846E-2</c:v>
                </c:pt>
                <c:pt idx="262">
                  <c:v>5.950184638309846E-2</c:v>
                </c:pt>
                <c:pt idx="263">
                  <c:v>5.950184638309846E-2</c:v>
                </c:pt>
                <c:pt idx="264">
                  <c:v>5.950184638309846E-2</c:v>
                </c:pt>
                <c:pt idx="265">
                  <c:v>5.950184638309846E-2</c:v>
                </c:pt>
                <c:pt idx="266">
                  <c:v>5.950184638309846E-2</c:v>
                </c:pt>
                <c:pt idx="267">
                  <c:v>5.950184638309846E-2</c:v>
                </c:pt>
                <c:pt idx="268">
                  <c:v>5.950184638309846E-2</c:v>
                </c:pt>
                <c:pt idx="269">
                  <c:v>5.950184638309846E-2</c:v>
                </c:pt>
                <c:pt idx="270">
                  <c:v>5.950184638309846E-2</c:v>
                </c:pt>
                <c:pt idx="271">
                  <c:v>5.950184638309846E-2</c:v>
                </c:pt>
                <c:pt idx="272">
                  <c:v>5.950184638309846E-2</c:v>
                </c:pt>
                <c:pt idx="273">
                  <c:v>5.950184638309846E-2</c:v>
                </c:pt>
                <c:pt idx="274">
                  <c:v>5.950184638309846E-2</c:v>
                </c:pt>
                <c:pt idx="275">
                  <c:v>5.950184638309846E-2</c:v>
                </c:pt>
                <c:pt idx="276">
                  <c:v>5.950184638309846E-2</c:v>
                </c:pt>
                <c:pt idx="277">
                  <c:v>5.950184638309846E-2</c:v>
                </c:pt>
                <c:pt idx="278">
                  <c:v>5.950184638309846E-2</c:v>
                </c:pt>
                <c:pt idx="279">
                  <c:v>5.950184638309846E-2</c:v>
                </c:pt>
                <c:pt idx="280">
                  <c:v>5.950184638309846E-2</c:v>
                </c:pt>
                <c:pt idx="281">
                  <c:v>5.950184638309846E-2</c:v>
                </c:pt>
                <c:pt idx="282">
                  <c:v>5.950184638309846E-2</c:v>
                </c:pt>
                <c:pt idx="283">
                  <c:v>5.950184638309846E-2</c:v>
                </c:pt>
                <c:pt idx="284">
                  <c:v>5.950184638309846E-2</c:v>
                </c:pt>
                <c:pt idx="285">
                  <c:v>5.950184638309846E-2</c:v>
                </c:pt>
                <c:pt idx="286">
                  <c:v>5.950184638309846E-2</c:v>
                </c:pt>
                <c:pt idx="287">
                  <c:v>5.950184638309846E-2</c:v>
                </c:pt>
                <c:pt idx="288">
                  <c:v>5.950184638309846E-2</c:v>
                </c:pt>
                <c:pt idx="289">
                  <c:v>5.950184638309846E-2</c:v>
                </c:pt>
                <c:pt idx="290">
                  <c:v>5.950184638309846E-2</c:v>
                </c:pt>
                <c:pt idx="291">
                  <c:v>5.950184638309846E-2</c:v>
                </c:pt>
                <c:pt idx="292">
                  <c:v>5.950184638309846E-2</c:v>
                </c:pt>
                <c:pt idx="293">
                  <c:v>5.950184638309846E-2</c:v>
                </c:pt>
                <c:pt idx="294">
                  <c:v>5.950184638309846E-2</c:v>
                </c:pt>
                <c:pt idx="295">
                  <c:v>5.950184638309846E-2</c:v>
                </c:pt>
                <c:pt idx="296">
                  <c:v>5.950184638309846E-2</c:v>
                </c:pt>
                <c:pt idx="297">
                  <c:v>5.950184638309846E-2</c:v>
                </c:pt>
                <c:pt idx="298">
                  <c:v>5.950184638309846E-2</c:v>
                </c:pt>
                <c:pt idx="299">
                  <c:v>5.950184638309846E-2</c:v>
                </c:pt>
                <c:pt idx="300">
                  <c:v>5.950184638309846E-2</c:v>
                </c:pt>
                <c:pt idx="301">
                  <c:v>5.950184638309846E-2</c:v>
                </c:pt>
                <c:pt idx="302">
                  <c:v>5.950184638309846E-2</c:v>
                </c:pt>
                <c:pt idx="303">
                  <c:v>5.950184638309846E-2</c:v>
                </c:pt>
                <c:pt idx="304">
                  <c:v>5.950184638309846E-2</c:v>
                </c:pt>
                <c:pt idx="305">
                  <c:v>5.950184638309846E-2</c:v>
                </c:pt>
                <c:pt idx="306">
                  <c:v>5.950184638309846E-2</c:v>
                </c:pt>
                <c:pt idx="307">
                  <c:v>5.950184638309846E-2</c:v>
                </c:pt>
                <c:pt idx="308">
                  <c:v>5.950184638309846E-2</c:v>
                </c:pt>
                <c:pt idx="309">
                  <c:v>5.950184638309846E-2</c:v>
                </c:pt>
                <c:pt idx="310">
                  <c:v>5.950184638309846E-2</c:v>
                </c:pt>
                <c:pt idx="311">
                  <c:v>5.950184638309846E-2</c:v>
                </c:pt>
                <c:pt idx="312">
                  <c:v>5.950184638309846E-2</c:v>
                </c:pt>
                <c:pt idx="313">
                  <c:v>5.950184638309846E-2</c:v>
                </c:pt>
                <c:pt idx="314">
                  <c:v>5.950184638309846E-2</c:v>
                </c:pt>
                <c:pt idx="315">
                  <c:v>5.950184638309846E-2</c:v>
                </c:pt>
                <c:pt idx="316">
                  <c:v>5.950184638309846E-2</c:v>
                </c:pt>
                <c:pt idx="317">
                  <c:v>5.950184638309846E-2</c:v>
                </c:pt>
                <c:pt idx="318">
                  <c:v>5.950184638309846E-2</c:v>
                </c:pt>
                <c:pt idx="319">
                  <c:v>5.950184638309846E-2</c:v>
                </c:pt>
                <c:pt idx="320">
                  <c:v>5.950184638309846E-2</c:v>
                </c:pt>
                <c:pt idx="321">
                  <c:v>5.950184638309846E-2</c:v>
                </c:pt>
                <c:pt idx="322">
                  <c:v>5.950184638309846E-2</c:v>
                </c:pt>
                <c:pt idx="323">
                  <c:v>5.950184638309846E-2</c:v>
                </c:pt>
                <c:pt idx="324">
                  <c:v>5.950184638309846E-2</c:v>
                </c:pt>
                <c:pt idx="325">
                  <c:v>5.950184638309846E-2</c:v>
                </c:pt>
                <c:pt idx="326">
                  <c:v>5.950184638309846E-2</c:v>
                </c:pt>
                <c:pt idx="327">
                  <c:v>5.950184638309846E-2</c:v>
                </c:pt>
                <c:pt idx="328">
                  <c:v>5.950184638309846E-2</c:v>
                </c:pt>
                <c:pt idx="329">
                  <c:v>5.950184638309846E-2</c:v>
                </c:pt>
                <c:pt idx="330">
                  <c:v>5.950184638309846E-2</c:v>
                </c:pt>
                <c:pt idx="331">
                  <c:v>5.950184638309846E-2</c:v>
                </c:pt>
                <c:pt idx="332">
                  <c:v>5.950184638309846E-2</c:v>
                </c:pt>
                <c:pt idx="333">
                  <c:v>5.950184638309846E-2</c:v>
                </c:pt>
                <c:pt idx="334">
                  <c:v>5.950184638309846E-2</c:v>
                </c:pt>
                <c:pt idx="335">
                  <c:v>5.950184638309846E-2</c:v>
                </c:pt>
                <c:pt idx="336">
                  <c:v>5.950184638309846E-2</c:v>
                </c:pt>
                <c:pt idx="337">
                  <c:v>5.950184638309846E-2</c:v>
                </c:pt>
                <c:pt idx="338">
                  <c:v>5.950184638309846E-2</c:v>
                </c:pt>
                <c:pt idx="339">
                  <c:v>5.950184638309846E-2</c:v>
                </c:pt>
                <c:pt idx="340">
                  <c:v>5.950184638309846E-2</c:v>
                </c:pt>
                <c:pt idx="341">
                  <c:v>5.950184638309846E-2</c:v>
                </c:pt>
                <c:pt idx="342">
                  <c:v>5.950184638309846E-2</c:v>
                </c:pt>
                <c:pt idx="343">
                  <c:v>5.950184638309846E-2</c:v>
                </c:pt>
                <c:pt idx="344">
                  <c:v>5.950184638309846E-2</c:v>
                </c:pt>
                <c:pt idx="345">
                  <c:v>5.950184638309846E-2</c:v>
                </c:pt>
                <c:pt idx="346">
                  <c:v>5.950184638309846E-2</c:v>
                </c:pt>
                <c:pt idx="347">
                  <c:v>5.950184638309846E-2</c:v>
                </c:pt>
                <c:pt idx="348">
                  <c:v>5.950184638309846E-2</c:v>
                </c:pt>
                <c:pt idx="349">
                  <c:v>5.950184638309846E-2</c:v>
                </c:pt>
                <c:pt idx="350">
                  <c:v>5.950184638309846E-2</c:v>
                </c:pt>
                <c:pt idx="351">
                  <c:v>5.950184638309846E-2</c:v>
                </c:pt>
                <c:pt idx="352">
                  <c:v>5.950184638309846E-2</c:v>
                </c:pt>
                <c:pt idx="353">
                  <c:v>5.950184638309846E-2</c:v>
                </c:pt>
                <c:pt idx="354">
                  <c:v>5.950184638309846E-2</c:v>
                </c:pt>
                <c:pt idx="355">
                  <c:v>5.950184638309846E-2</c:v>
                </c:pt>
                <c:pt idx="356">
                  <c:v>5.950184638309846E-2</c:v>
                </c:pt>
                <c:pt idx="357">
                  <c:v>5.950184638309846E-2</c:v>
                </c:pt>
                <c:pt idx="358">
                  <c:v>5.950184638309846E-2</c:v>
                </c:pt>
                <c:pt idx="359">
                  <c:v>5.950184638309846E-2</c:v>
                </c:pt>
                <c:pt idx="360">
                  <c:v>5.950184638309846E-2</c:v>
                </c:pt>
                <c:pt idx="361">
                  <c:v>5.950184638309846E-2</c:v>
                </c:pt>
                <c:pt idx="362">
                  <c:v>5.950184638309846E-2</c:v>
                </c:pt>
                <c:pt idx="363">
                  <c:v>5.950184638309846E-2</c:v>
                </c:pt>
                <c:pt idx="364">
                  <c:v>5.950184638309846E-2</c:v>
                </c:pt>
                <c:pt idx="365">
                  <c:v>5.950184638309846E-2</c:v>
                </c:pt>
                <c:pt idx="366">
                  <c:v>5.950184638309846E-2</c:v>
                </c:pt>
                <c:pt idx="367">
                  <c:v>5.950184638309846E-2</c:v>
                </c:pt>
                <c:pt idx="368">
                  <c:v>5.950184638309846E-2</c:v>
                </c:pt>
                <c:pt idx="369">
                  <c:v>5.950184638309846E-2</c:v>
                </c:pt>
                <c:pt idx="370">
                  <c:v>5.950184638309846E-2</c:v>
                </c:pt>
                <c:pt idx="371">
                  <c:v>5.950184638309846E-2</c:v>
                </c:pt>
                <c:pt idx="372">
                  <c:v>5.950184638309846E-2</c:v>
                </c:pt>
                <c:pt idx="373">
                  <c:v>5.950184638309846E-2</c:v>
                </c:pt>
                <c:pt idx="374">
                  <c:v>5.950184638309846E-2</c:v>
                </c:pt>
                <c:pt idx="375">
                  <c:v>5.950184638309846E-2</c:v>
                </c:pt>
                <c:pt idx="376">
                  <c:v>5.950184638309846E-2</c:v>
                </c:pt>
                <c:pt idx="377">
                  <c:v>5.950184638309846E-2</c:v>
                </c:pt>
                <c:pt idx="378">
                  <c:v>5.950184638309846E-2</c:v>
                </c:pt>
                <c:pt idx="379">
                  <c:v>5.950184638309846E-2</c:v>
                </c:pt>
                <c:pt idx="380">
                  <c:v>5.950184638309846E-2</c:v>
                </c:pt>
                <c:pt idx="381">
                  <c:v>5.950184638309846E-2</c:v>
                </c:pt>
                <c:pt idx="382">
                  <c:v>5.950184638309846E-2</c:v>
                </c:pt>
                <c:pt idx="383">
                  <c:v>5.950184638309846E-2</c:v>
                </c:pt>
                <c:pt idx="384">
                  <c:v>5.950184638309846E-2</c:v>
                </c:pt>
                <c:pt idx="385">
                  <c:v>5.950184638309846E-2</c:v>
                </c:pt>
                <c:pt idx="386">
                  <c:v>5.950184638309846E-2</c:v>
                </c:pt>
                <c:pt idx="387">
                  <c:v>5.950184638309846E-2</c:v>
                </c:pt>
                <c:pt idx="388">
                  <c:v>5.950184638309846E-2</c:v>
                </c:pt>
                <c:pt idx="389">
                  <c:v>5.950184638309846E-2</c:v>
                </c:pt>
                <c:pt idx="390">
                  <c:v>5.950184638309846E-2</c:v>
                </c:pt>
                <c:pt idx="391">
                  <c:v>5.950184638309846E-2</c:v>
                </c:pt>
                <c:pt idx="392">
                  <c:v>5.950184638309846E-2</c:v>
                </c:pt>
                <c:pt idx="393">
                  <c:v>5.950184638309846E-2</c:v>
                </c:pt>
                <c:pt idx="394">
                  <c:v>5.950184638309846E-2</c:v>
                </c:pt>
                <c:pt idx="395">
                  <c:v>5.950184638309846E-2</c:v>
                </c:pt>
                <c:pt idx="396">
                  <c:v>5.950184638309846E-2</c:v>
                </c:pt>
                <c:pt idx="397">
                  <c:v>5.950184638309846E-2</c:v>
                </c:pt>
                <c:pt idx="398">
                  <c:v>5.950184638309846E-2</c:v>
                </c:pt>
                <c:pt idx="399">
                  <c:v>5.950184638309846E-2</c:v>
                </c:pt>
                <c:pt idx="400">
                  <c:v>5.950184638309846E-2</c:v>
                </c:pt>
                <c:pt idx="401">
                  <c:v>5.950184638309846E-2</c:v>
                </c:pt>
                <c:pt idx="402">
                  <c:v>5.950184638309846E-2</c:v>
                </c:pt>
                <c:pt idx="403">
                  <c:v>5.950184638309846E-2</c:v>
                </c:pt>
                <c:pt idx="404">
                  <c:v>5.950184638309846E-2</c:v>
                </c:pt>
                <c:pt idx="405">
                  <c:v>5.950184638309846E-2</c:v>
                </c:pt>
                <c:pt idx="406">
                  <c:v>5.950184638309846E-2</c:v>
                </c:pt>
                <c:pt idx="407">
                  <c:v>5.950184638309846E-2</c:v>
                </c:pt>
                <c:pt idx="408">
                  <c:v>5.950184638309846E-2</c:v>
                </c:pt>
                <c:pt idx="409">
                  <c:v>5.950184638309846E-2</c:v>
                </c:pt>
                <c:pt idx="410">
                  <c:v>5.950184638309846E-2</c:v>
                </c:pt>
                <c:pt idx="411">
                  <c:v>5.950184638309846E-2</c:v>
                </c:pt>
                <c:pt idx="412">
                  <c:v>5.950184638309846E-2</c:v>
                </c:pt>
                <c:pt idx="413">
                  <c:v>5.950184638309846E-2</c:v>
                </c:pt>
                <c:pt idx="414">
                  <c:v>5.950184638309846E-2</c:v>
                </c:pt>
                <c:pt idx="415">
                  <c:v>5.950184638309846E-2</c:v>
                </c:pt>
                <c:pt idx="416">
                  <c:v>5.950184638309846E-2</c:v>
                </c:pt>
                <c:pt idx="417">
                  <c:v>5.950184638309846E-2</c:v>
                </c:pt>
                <c:pt idx="418">
                  <c:v>5.950184638309846E-2</c:v>
                </c:pt>
                <c:pt idx="419">
                  <c:v>5.950184638309846E-2</c:v>
                </c:pt>
                <c:pt idx="420">
                  <c:v>5.950184638309846E-2</c:v>
                </c:pt>
                <c:pt idx="421">
                  <c:v>5.950184638309846E-2</c:v>
                </c:pt>
                <c:pt idx="422">
                  <c:v>5.950184638309846E-2</c:v>
                </c:pt>
                <c:pt idx="423">
                  <c:v>5.950184638309846E-2</c:v>
                </c:pt>
                <c:pt idx="424">
                  <c:v>5.950184638309846E-2</c:v>
                </c:pt>
                <c:pt idx="425">
                  <c:v>5.950184638309846E-2</c:v>
                </c:pt>
                <c:pt idx="426">
                  <c:v>5.950184638309846E-2</c:v>
                </c:pt>
                <c:pt idx="427">
                  <c:v>5.950184638309846E-2</c:v>
                </c:pt>
                <c:pt idx="428">
                  <c:v>5.950184638309846E-2</c:v>
                </c:pt>
                <c:pt idx="429">
                  <c:v>5.950184638309846E-2</c:v>
                </c:pt>
                <c:pt idx="430">
                  <c:v>5.950184638309846E-2</c:v>
                </c:pt>
                <c:pt idx="431">
                  <c:v>5.950184638309846E-2</c:v>
                </c:pt>
                <c:pt idx="432">
                  <c:v>5.950184638309846E-2</c:v>
                </c:pt>
                <c:pt idx="433">
                  <c:v>5.950184638309846E-2</c:v>
                </c:pt>
                <c:pt idx="434">
                  <c:v>5.950184638309846E-2</c:v>
                </c:pt>
                <c:pt idx="435">
                  <c:v>5.950184638309846E-2</c:v>
                </c:pt>
                <c:pt idx="436">
                  <c:v>5.950184638309846E-2</c:v>
                </c:pt>
                <c:pt idx="437">
                  <c:v>5.950184638309846E-2</c:v>
                </c:pt>
                <c:pt idx="438">
                  <c:v>5.950184638309846E-2</c:v>
                </c:pt>
                <c:pt idx="439">
                  <c:v>5.950184638309846E-2</c:v>
                </c:pt>
                <c:pt idx="440">
                  <c:v>5.950184638309846E-2</c:v>
                </c:pt>
                <c:pt idx="441">
                  <c:v>5.950184638309846E-2</c:v>
                </c:pt>
                <c:pt idx="442">
                  <c:v>5.950184638309846E-2</c:v>
                </c:pt>
                <c:pt idx="443">
                  <c:v>5.950184638309846E-2</c:v>
                </c:pt>
                <c:pt idx="444">
                  <c:v>5.950184638309846E-2</c:v>
                </c:pt>
                <c:pt idx="445">
                  <c:v>5.950184638309846E-2</c:v>
                </c:pt>
                <c:pt idx="446">
                  <c:v>5.950184638309846E-2</c:v>
                </c:pt>
                <c:pt idx="447">
                  <c:v>5.950184638309846E-2</c:v>
                </c:pt>
                <c:pt idx="448">
                  <c:v>5.950184638309846E-2</c:v>
                </c:pt>
                <c:pt idx="449">
                  <c:v>5.950184638309846E-2</c:v>
                </c:pt>
                <c:pt idx="450">
                  <c:v>5.950184638309846E-2</c:v>
                </c:pt>
                <c:pt idx="451">
                  <c:v>5.950184638309846E-2</c:v>
                </c:pt>
                <c:pt idx="452">
                  <c:v>5.950184638309846E-2</c:v>
                </c:pt>
                <c:pt idx="453">
                  <c:v>5.950184638309846E-2</c:v>
                </c:pt>
                <c:pt idx="454">
                  <c:v>5.950184638309846E-2</c:v>
                </c:pt>
                <c:pt idx="455">
                  <c:v>5.950184638309846E-2</c:v>
                </c:pt>
                <c:pt idx="456">
                  <c:v>5.950184638309846E-2</c:v>
                </c:pt>
                <c:pt idx="457">
                  <c:v>5.950184638309846E-2</c:v>
                </c:pt>
                <c:pt idx="458">
                  <c:v>5.950184638309846E-2</c:v>
                </c:pt>
                <c:pt idx="459">
                  <c:v>5.950184638309846E-2</c:v>
                </c:pt>
                <c:pt idx="460">
                  <c:v>5.950184638309846E-2</c:v>
                </c:pt>
                <c:pt idx="461">
                  <c:v>5.950184638309846E-2</c:v>
                </c:pt>
                <c:pt idx="462">
                  <c:v>5.950184638309846E-2</c:v>
                </c:pt>
                <c:pt idx="463">
                  <c:v>5.950184638309846E-2</c:v>
                </c:pt>
                <c:pt idx="464">
                  <c:v>5.950184638309846E-2</c:v>
                </c:pt>
                <c:pt idx="465">
                  <c:v>5.950184638309846E-2</c:v>
                </c:pt>
                <c:pt idx="466">
                  <c:v>5.950184638309846E-2</c:v>
                </c:pt>
                <c:pt idx="467">
                  <c:v>5.950184638309846E-2</c:v>
                </c:pt>
                <c:pt idx="468">
                  <c:v>5.950184638309846E-2</c:v>
                </c:pt>
                <c:pt idx="469">
                  <c:v>5.950184638309846E-2</c:v>
                </c:pt>
                <c:pt idx="470">
                  <c:v>5.950184638309846E-2</c:v>
                </c:pt>
                <c:pt idx="471">
                  <c:v>5.950184638309846E-2</c:v>
                </c:pt>
                <c:pt idx="472">
                  <c:v>5.950184638309846E-2</c:v>
                </c:pt>
                <c:pt idx="473">
                  <c:v>5.950184638309846E-2</c:v>
                </c:pt>
                <c:pt idx="474">
                  <c:v>5.950184638309846E-2</c:v>
                </c:pt>
                <c:pt idx="475">
                  <c:v>5.950184638309846E-2</c:v>
                </c:pt>
                <c:pt idx="476">
                  <c:v>5.950184638309846E-2</c:v>
                </c:pt>
                <c:pt idx="477">
                  <c:v>5.950184638309846E-2</c:v>
                </c:pt>
                <c:pt idx="478">
                  <c:v>5.950184638309846E-2</c:v>
                </c:pt>
                <c:pt idx="479">
                  <c:v>5.950184638309846E-2</c:v>
                </c:pt>
                <c:pt idx="480">
                  <c:v>5.950184638309846E-2</c:v>
                </c:pt>
                <c:pt idx="481">
                  <c:v>5.950184638309846E-2</c:v>
                </c:pt>
                <c:pt idx="482">
                  <c:v>5.950184638309846E-2</c:v>
                </c:pt>
                <c:pt idx="483">
                  <c:v>5.950184638309846E-2</c:v>
                </c:pt>
                <c:pt idx="484">
                  <c:v>5.950184638309846E-2</c:v>
                </c:pt>
                <c:pt idx="485">
                  <c:v>5.950184638309846E-2</c:v>
                </c:pt>
                <c:pt idx="486">
                  <c:v>5.950184638309846E-2</c:v>
                </c:pt>
                <c:pt idx="487">
                  <c:v>5.950184638309846E-2</c:v>
                </c:pt>
                <c:pt idx="488">
                  <c:v>5.950184638309846E-2</c:v>
                </c:pt>
                <c:pt idx="489">
                  <c:v>5.950184638309846E-2</c:v>
                </c:pt>
                <c:pt idx="490">
                  <c:v>5.950184638309846E-2</c:v>
                </c:pt>
                <c:pt idx="491">
                  <c:v>5.950184638309846E-2</c:v>
                </c:pt>
                <c:pt idx="492">
                  <c:v>5.950184638309846E-2</c:v>
                </c:pt>
                <c:pt idx="493">
                  <c:v>5.950184638309846E-2</c:v>
                </c:pt>
                <c:pt idx="494">
                  <c:v>5.950184638309846E-2</c:v>
                </c:pt>
                <c:pt idx="495">
                  <c:v>5.950184638309846E-2</c:v>
                </c:pt>
                <c:pt idx="496">
                  <c:v>5.950184638309846E-2</c:v>
                </c:pt>
                <c:pt idx="497">
                  <c:v>5.950184638309846E-2</c:v>
                </c:pt>
                <c:pt idx="498">
                  <c:v>5.950184638309846E-2</c:v>
                </c:pt>
                <c:pt idx="499">
                  <c:v>5.950184638309846E-2</c:v>
                </c:pt>
                <c:pt idx="500">
                  <c:v>5.950184638309846E-2</c:v>
                </c:pt>
                <c:pt idx="501">
                  <c:v>5.950184638309846E-2</c:v>
                </c:pt>
                <c:pt idx="502">
                  <c:v>5.950184638309846E-2</c:v>
                </c:pt>
                <c:pt idx="503">
                  <c:v>5.950184638309846E-2</c:v>
                </c:pt>
                <c:pt idx="504">
                  <c:v>5.950184638309846E-2</c:v>
                </c:pt>
                <c:pt idx="505">
                  <c:v>5.950184638309846E-2</c:v>
                </c:pt>
                <c:pt idx="506">
                  <c:v>5.950184638309846E-2</c:v>
                </c:pt>
                <c:pt idx="507">
                  <c:v>5.950184638309846E-2</c:v>
                </c:pt>
                <c:pt idx="508">
                  <c:v>5.950184638309846E-2</c:v>
                </c:pt>
                <c:pt idx="509">
                  <c:v>5.950184638309846E-2</c:v>
                </c:pt>
                <c:pt idx="510">
                  <c:v>5.950184638309846E-2</c:v>
                </c:pt>
                <c:pt idx="511">
                  <c:v>5.950184638309846E-2</c:v>
                </c:pt>
                <c:pt idx="512">
                  <c:v>5.950184638309846E-2</c:v>
                </c:pt>
                <c:pt idx="513">
                  <c:v>5.950184638309846E-2</c:v>
                </c:pt>
                <c:pt idx="514">
                  <c:v>5.950184638309846E-2</c:v>
                </c:pt>
                <c:pt idx="515">
                  <c:v>5.950184638309846E-2</c:v>
                </c:pt>
                <c:pt idx="516">
                  <c:v>5.950184638309846E-2</c:v>
                </c:pt>
                <c:pt idx="517">
                  <c:v>5.950184638309846E-2</c:v>
                </c:pt>
                <c:pt idx="518">
                  <c:v>5.950184638309846E-2</c:v>
                </c:pt>
                <c:pt idx="519">
                  <c:v>5.950184638309846E-2</c:v>
                </c:pt>
                <c:pt idx="520">
                  <c:v>5.950184638309846E-2</c:v>
                </c:pt>
                <c:pt idx="521">
                  <c:v>5.950184638309846E-2</c:v>
                </c:pt>
                <c:pt idx="522">
                  <c:v>5.950184638309846E-2</c:v>
                </c:pt>
                <c:pt idx="523">
                  <c:v>5.950184638309846E-2</c:v>
                </c:pt>
                <c:pt idx="524">
                  <c:v>5.950184638309846E-2</c:v>
                </c:pt>
                <c:pt idx="525">
                  <c:v>5.950184638309846E-2</c:v>
                </c:pt>
                <c:pt idx="526">
                  <c:v>5.950184638309846E-2</c:v>
                </c:pt>
                <c:pt idx="527">
                  <c:v>5.950184638309846E-2</c:v>
                </c:pt>
                <c:pt idx="528">
                  <c:v>5.950184638309846E-2</c:v>
                </c:pt>
                <c:pt idx="529">
                  <c:v>5.950184638309846E-2</c:v>
                </c:pt>
                <c:pt idx="530">
                  <c:v>5.950184638309846E-2</c:v>
                </c:pt>
                <c:pt idx="531">
                  <c:v>5.950184638309846E-2</c:v>
                </c:pt>
                <c:pt idx="532">
                  <c:v>5.950184638309846E-2</c:v>
                </c:pt>
                <c:pt idx="533">
                  <c:v>5.950184638309846E-2</c:v>
                </c:pt>
                <c:pt idx="534">
                  <c:v>5.950184638309846E-2</c:v>
                </c:pt>
                <c:pt idx="535">
                  <c:v>5.950184638309846E-2</c:v>
                </c:pt>
                <c:pt idx="536">
                  <c:v>5.950184638309846E-2</c:v>
                </c:pt>
                <c:pt idx="537">
                  <c:v>5.950184638309846E-2</c:v>
                </c:pt>
                <c:pt idx="538">
                  <c:v>5.950184638309846E-2</c:v>
                </c:pt>
                <c:pt idx="539">
                  <c:v>5.950184638309846E-2</c:v>
                </c:pt>
                <c:pt idx="540">
                  <c:v>5.950184638309846E-2</c:v>
                </c:pt>
                <c:pt idx="541">
                  <c:v>5.950184638309846E-2</c:v>
                </c:pt>
                <c:pt idx="542">
                  <c:v>5.950184638309846E-2</c:v>
                </c:pt>
                <c:pt idx="543">
                  <c:v>5.950184638309846E-2</c:v>
                </c:pt>
                <c:pt idx="544">
                  <c:v>5.950184638309846E-2</c:v>
                </c:pt>
                <c:pt idx="545">
                  <c:v>5.950184638309846E-2</c:v>
                </c:pt>
                <c:pt idx="546">
                  <c:v>5.950184638309846E-2</c:v>
                </c:pt>
                <c:pt idx="547">
                  <c:v>5.950184638309846E-2</c:v>
                </c:pt>
                <c:pt idx="548">
                  <c:v>5.950184638309846E-2</c:v>
                </c:pt>
                <c:pt idx="549">
                  <c:v>5.950184638309846E-2</c:v>
                </c:pt>
                <c:pt idx="550">
                  <c:v>5.950184638309846E-2</c:v>
                </c:pt>
                <c:pt idx="551">
                  <c:v>5.950184638309846E-2</c:v>
                </c:pt>
                <c:pt idx="552">
                  <c:v>5.950184638309846E-2</c:v>
                </c:pt>
                <c:pt idx="553">
                  <c:v>5.950184638309846E-2</c:v>
                </c:pt>
                <c:pt idx="554">
                  <c:v>5.950184638309846E-2</c:v>
                </c:pt>
                <c:pt idx="555">
                  <c:v>5.950184638309846E-2</c:v>
                </c:pt>
                <c:pt idx="556">
                  <c:v>5.950184638309846E-2</c:v>
                </c:pt>
                <c:pt idx="557">
                  <c:v>5.950184638309846E-2</c:v>
                </c:pt>
                <c:pt idx="558">
                  <c:v>5.950184638309846E-2</c:v>
                </c:pt>
                <c:pt idx="559">
                  <c:v>5.950184638309846E-2</c:v>
                </c:pt>
                <c:pt idx="560">
                  <c:v>5.950184638309846E-2</c:v>
                </c:pt>
                <c:pt idx="561">
                  <c:v>5.950184638309846E-2</c:v>
                </c:pt>
                <c:pt idx="562">
                  <c:v>5.950184638309846E-2</c:v>
                </c:pt>
                <c:pt idx="563">
                  <c:v>5.950184638309846E-2</c:v>
                </c:pt>
                <c:pt idx="564">
                  <c:v>5.950184638309846E-2</c:v>
                </c:pt>
                <c:pt idx="565">
                  <c:v>5.950184638309846E-2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9C-4834-81F7-9E87D856F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829288"/>
        <c:axId val="412829680"/>
      </c:lineChart>
      <c:dateAx>
        <c:axId val="41282928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2829680"/>
        <c:crosses val="autoZero"/>
        <c:auto val="1"/>
        <c:lblOffset val="100"/>
        <c:baseTimeUnit val="months"/>
        <c:majorUnit val="12"/>
        <c:majorTimeUnit val="months"/>
      </c:dateAx>
      <c:valAx>
        <c:axId val="412829680"/>
        <c:scaling>
          <c:orientation val="minMax"/>
          <c:max val="0.5"/>
          <c:min val="-0.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2829288"/>
        <c:crosses val="autoZero"/>
        <c:crossBetween val="between"/>
        <c:majorUnit val="5.000000000000001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  <a:latin typeface="Arial" pitchFamily="34" charset="0"/>
                <a:cs typeface="Arial" pitchFamily="34" charset="0"/>
              </a:rPr>
              <a:t>Rolling 12-Month Outperformance of Stocks Over Bonds</a:t>
            </a:r>
            <a:endParaRPr lang="en-US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Sheet1!$Q$3:$Q$21</c:f>
              <c:numCache>
                <c:formatCode>0%</c:formatCode>
                <c:ptCount val="19"/>
                <c:pt idx="0">
                  <c:v>-0.4</c:v>
                </c:pt>
                <c:pt idx="1">
                  <c:v>-0.35000000000000003</c:v>
                </c:pt>
                <c:pt idx="2">
                  <c:v>-0.30000000000000004</c:v>
                </c:pt>
                <c:pt idx="3">
                  <c:v>-0.25000000000000006</c:v>
                </c:pt>
                <c:pt idx="4">
                  <c:v>-0.20000000000000007</c:v>
                </c:pt>
                <c:pt idx="5">
                  <c:v>-0.15000000000000008</c:v>
                </c:pt>
                <c:pt idx="6">
                  <c:v>-0.10000000000000007</c:v>
                </c:pt>
                <c:pt idx="7">
                  <c:v>-5.0000000000000072E-2</c:v>
                </c:pt>
                <c:pt idx="8">
                  <c:v>-6.9388939039072284E-17</c:v>
                </c:pt>
                <c:pt idx="9">
                  <c:v>4.9999999999999933E-2</c:v>
                </c:pt>
                <c:pt idx="10">
                  <c:v>9.9999999999999936E-2</c:v>
                </c:pt>
                <c:pt idx="11">
                  <c:v>0.14999999999999994</c:v>
                </c:pt>
                <c:pt idx="12">
                  <c:v>0.19999999999999996</c:v>
                </c:pt>
                <c:pt idx="13">
                  <c:v>0.24999999999999994</c:v>
                </c:pt>
                <c:pt idx="14">
                  <c:v>0.29999999999999993</c:v>
                </c:pt>
                <c:pt idx="15">
                  <c:v>0.34999999999999992</c:v>
                </c:pt>
                <c:pt idx="16">
                  <c:v>0.39999999999999991</c:v>
                </c:pt>
                <c:pt idx="17">
                  <c:v>0.4499999999999999</c:v>
                </c:pt>
                <c:pt idx="18">
                  <c:v>0.49999999999999989</c:v>
                </c:pt>
              </c:numCache>
            </c:numRef>
          </c:cat>
          <c:val>
            <c:numRef>
              <c:f>Sheet1!$R$3:$R$21</c:f>
              <c:numCache>
                <c:formatCode>0.00%</c:formatCode>
                <c:ptCount val="19"/>
                <c:pt idx="0">
                  <c:v>8.8495575221238937E-3</c:v>
                </c:pt>
                <c:pt idx="1">
                  <c:v>1.415929203539823E-2</c:v>
                </c:pt>
                <c:pt idx="2">
                  <c:v>8.8495575221238937E-3</c:v>
                </c:pt>
                <c:pt idx="3">
                  <c:v>2.3008849557522124E-2</c:v>
                </c:pt>
                <c:pt idx="4">
                  <c:v>2.4778761061946902E-2</c:v>
                </c:pt>
                <c:pt idx="5">
                  <c:v>3.0088495575221239E-2</c:v>
                </c:pt>
                <c:pt idx="6">
                  <c:v>3.8938053097345132E-2</c:v>
                </c:pt>
                <c:pt idx="7">
                  <c:v>5.8407079646017698E-2</c:v>
                </c:pt>
                <c:pt idx="8">
                  <c:v>8.6725663716814158E-2</c:v>
                </c:pt>
                <c:pt idx="9">
                  <c:v>0.13805309734513274</c:v>
                </c:pt>
                <c:pt idx="10">
                  <c:v>0.13451327433628318</c:v>
                </c:pt>
                <c:pt idx="11">
                  <c:v>0.15752212389380532</c:v>
                </c:pt>
                <c:pt idx="12">
                  <c:v>0.10442477876106195</c:v>
                </c:pt>
                <c:pt idx="13">
                  <c:v>7.6106194690265486E-2</c:v>
                </c:pt>
                <c:pt idx="14">
                  <c:v>3.7168141592920353E-2</c:v>
                </c:pt>
                <c:pt idx="15">
                  <c:v>2.4778761061946902E-2</c:v>
                </c:pt>
                <c:pt idx="16">
                  <c:v>1.7699115044247787E-2</c:v>
                </c:pt>
                <c:pt idx="17">
                  <c:v>8.8495575221238937E-3</c:v>
                </c:pt>
                <c:pt idx="18">
                  <c:v>3.5398230088495575E-3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8-4005-BEEF-6F079510A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60992736"/>
        <c:axId val="360993128"/>
      </c:barChart>
      <c:catAx>
        <c:axId val="36099273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360993128"/>
        <c:crosses val="autoZero"/>
        <c:auto val="1"/>
        <c:lblAlgn val="ctr"/>
        <c:lblOffset val="100"/>
        <c:noMultiLvlLbl val="0"/>
      </c:catAx>
      <c:valAx>
        <c:axId val="36099312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360992736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Growth</a:t>
            </a:r>
            <a:r>
              <a:rPr lang="en-US" baseline="0"/>
              <a:t> of $1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CRSP 1-10</c:v>
                </c:pt>
              </c:strCache>
            </c:strRef>
          </c:tx>
          <c:marker>
            <c:symbol val="none"/>
          </c:marker>
          <c:cat>
            <c:numRef>
              <c:f>Sheet1!$F$3:$F$578</c:f>
              <c:numCache>
                <c:formatCode>mmm\-yy</c:formatCode>
                <c:ptCount val="576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</c:numCache>
            </c:numRef>
          </c:cat>
          <c:val>
            <c:numRef>
              <c:f>Sheet1!$I$2:$I$578</c:f>
              <c:numCache>
                <c:formatCode>"$"#,##0.00</c:formatCode>
                <c:ptCount val="577"/>
                <c:pt idx="0" formatCode="&quot;$&quot;#,##0.00_);[Red]\(&quot;$&quot;#,##0.00\)">
                  <c:v>1</c:v>
                </c:pt>
                <c:pt idx="1">
                  <c:v>1.126992</c:v>
                </c:pt>
                <c:pt idx="2">
                  <c:v>1.1305792155359999</c:v>
                </c:pt>
                <c:pt idx="3">
                  <c:v>1.1637956328884476</c:v>
                </c:pt>
                <c:pt idx="4">
                  <c:v>1.1507262079311102</c:v>
                </c:pt>
                <c:pt idx="5">
                  <c:v>1.1405411302647119</c:v>
                </c:pt>
                <c:pt idx="6">
                  <c:v>1.1936458658309672</c:v>
                </c:pt>
                <c:pt idx="7">
                  <c:v>1.1845240241242869</c:v>
                </c:pt>
                <c:pt idx="8">
                  <c:v>1.1843297621843305</c:v>
                </c:pt>
                <c:pt idx="9">
                  <c:v>1.2143880515485688</c:v>
                </c:pt>
                <c:pt idx="10">
                  <c:v>1.1884584378719036</c:v>
                </c:pt>
                <c:pt idx="11">
                  <c:v>1.1970022655817647</c:v>
                </c:pt>
                <c:pt idx="12">
                  <c:v>1.2676122322261674</c:v>
                </c:pt>
                <c:pt idx="13">
                  <c:v>1.2196419825220326</c:v>
                </c:pt>
                <c:pt idx="14">
                  <c:v>1.1991617543515225</c:v>
                </c:pt>
                <c:pt idx="15">
                  <c:v>1.1864482414318878</c:v>
                </c:pt>
                <c:pt idx="16">
                  <c:v>1.1915120025263191</c:v>
                </c:pt>
                <c:pt idx="17">
                  <c:v>1.1770756431037102</c:v>
                </c:pt>
                <c:pt idx="18">
                  <c:v>1.2379798910291824</c:v>
                </c:pt>
                <c:pt idx="19">
                  <c:v>1.2195760819691426</c:v>
                </c:pt>
                <c:pt idx="20">
                  <c:v>1.2022507841486889</c:v>
                </c:pt>
                <c:pt idx="21">
                  <c:v>1.2031308317226856</c:v>
                </c:pt>
                <c:pt idx="22">
                  <c:v>1.1555758824680149</c:v>
                </c:pt>
                <c:pt idx="23">
                  <c:v>1.2061831726648193</c:v>
                </c:pt>
                <c:pt idx="24">
                  <c:v>1.2136168795579525</c:v>
                </c:pt>
                <c:pt idx="25">
                  <c:v>1.1447671803637502</c:v>
                </c:pt>
                <c:pt idx="26">
                  <c:v>1.1320259216463018</c:v>
                </c:pt>
                <c:pt idx="27">
                  <c:v>1.1685077210231971</c:v>
                </c:pt>
                <c:pt idx="28">
                  <c:v>1.2666097867416997</c:v>
                </c:pt>
                <c:pt idx="29">
                  <c:v>1.2919863138190697</c:v>
                </c:pt>
                <c:pt idx="30">
                  <c:v>1.2749282185177166</c:v>
                </c:pt>
                <c:pt idx="31">
                  <c:v>1.3479816054387816</c:v>
                </c:pt>
                <c:pt idx="32">
                  <c:v>1.4024656739490118</c:v>
                </c:pt>
                <c:pt idx="33">
                  <c:v>1.3916119920983203</c:v>
                </c:pt>
                <c:pt idx="34">
                  <c:v>1.2424019626935463</c:v>
                </c:pt>
                <c:pt idx="35">
                  <c:v>1.2847281127585901</c:v>
                </c:pt>
                <c:pt idx="36">
                  <c:v>1.3044743838516897</c:v>
                </c:pt>
                <c:pt idx="37">
                  <c:v>1.3673161328193608</c:v>
                </c:pt>
                <c:pt idx="38">
                  <c:v>1.3279524686716242</c:v>
                </c:pt>
                <c:pt idx="39">
                  <c:v>1.4124673476352922</c:v>
                </c:pt>
                <c:pt idx="40">
                  <c:v>1.4214464025642097</c:v>
                </c:pt>
                <c:pt idx="41">
                  <c:v>1.4016612900869185</c:v>
                </c:pt>
                <c:pt idx="42">
                  <c:v>1.4657760808180742</c:v>
                </c:pt>
                <c:pt idx="43">
                  <c:v>1.4877993664323659</c:v>
                </c:pt>
                <c:pt idx="44">
                  <c:v>1.5806142421078826</c:v>
                </c:pt>
                <c:pt idx="45">
                  <c:v>1.5808576567011672</c:v>
                </c:pt>
                <c:pt idx="46">
                  <c:v>1.4702608550383536</c:v>
                </c:pt>
                <c:pt idx="47">
                  <c:v>1.5605039960597529</c:v>
                </c:pt>
                <c:pt idx="48">
                  <c:v>1.59960242368103</c:v>
                </c:pt>
                <c:pt idx="49">
                  <c:v>1.6991088916509556</c:v>
                </c:pt>
                <c:pt idx="50">
                  <c:v>1.6958550981234439</c:v>
                </c:pt>
                <c:pt idx="51">
                  <c:v>1.5053088192982937</c:v>
                </c:pt>
                <c:pt idx="52">
                  <c:v>1.5815602375398488</c:v>
                </c:pt>
                <c:pt idx="53">
                  <c:v>1.6751759511203073</c:v>
                </c:pt>
                <c:pt idx="54">
                  <c:v>1.7341337687199867</c:v>
                </c:pt>
                <c:pt idx="55">
                  <c:v>1.8538462251760335</c:v>
                </c:pt>
                <c:pt idx="56">
                  <c:v>1.8929957497593008</c:v>
                </c:pt>
                <c:pt idx="57">
                  <c:v>1.9458936229905748</c:v>
                </c:pt>
                <c:pt idx="58">
                  <c:v>1.9829239786360857</c:v>
                </c:pt>
                <c:pt idx="59">
                  <c:v>2.1957036190876091</c:v>
                </c:pt>
                <c:pt idx="60">
                  <c:v>2.1245013421278363</c:v>
                </c:pt>
                <c:pt idx="61">
                  <c:v>2.0356249529812604</c:v>
                </c:pt>
                <c:pt idx="62">
                  <c:v>2.0720198915156125</c:v>
                </c:pt>
                <c:pt idx="63">
                  <c:v>2.1686713313752497</c:v>
                </c:pt>
                <c:pt idx="64">
                  <c:v>2.1335084944083316</c:v>
                </c:pt>
                <c:pt idx="65">
                  <c:v>2.1545832913160972</c:v>
                </c:pt>
                <c:pt idx="66">
                  <c:v>2.1388117416236634</c:v>
                </c:pt>
                <c:pt idx="67">
                  <c:v>2.1370793041129481</c:v>
                </c:pt>
                <c:pt idx="68">
                  <c:v>2.0181636633148869</c:v>
                </c:pt>
                <c:pt idx="69">
                  <c:v>1.9030637532687125</c:v>
                </c:pt>
                <c:pt idx="70">
                  <c:v>2.0145509371264536</c:v>
                </c:pt>
                <c:pt idx="71">
                  <c:v>2.1056590032579976</c:v>
                </c:pt>
                <c:pt idx="72">
                  <c:v>2.0469911321092233</c:v>
                </c:pt>
                <c:pt idx="73">
                  <c:v>1.9997690936825956</c:v>
                </c:pt>
                <c:pt idx="74">
                  <c:v>1.8995346673999427</c:v>
                </c:pt>
                <c:pt idx="75">
                  <c:v>1.8853223490184563</c:v>
                </c:pt>
                <c:pt idx="76">
                  <c:v>1.9656069159290581</c:v>
                </c:pt>
                <c:pt idx="77">
                  <c:v>1.9092922777876906</c:v>
                </c:pt>
                <c:pt idx="78">
                  <c:v>1.8725574943630554</c:v>
                </c:pt>
                <c:pt idx="79">
                  <c:v>1.8306459125242214</c:v>
                </c:pt>
                <c:pt idx="80">
                  <c:v>2.0584533205246482</c:v>
                </c:pt>
                <c:pt idx="81">
                  <c:v>2.0880641715403954</c:v>
                </c:pt>
                <c:pt idx="82">
                  <c:v>2.3327518834181848</c:v>
                </c:pt>
                <c:pt idx="83">
                  <c:v>2.446482868742355</c:v>
                </c:pt>
                <c:pt idx="84">
                  <c:v>2.4768706324550038</c:v>
                </c:pt>
                <c:pt idx="85">
                  <c:v>2.5753336707069874</c:v>
                </c:pt>
                <c:pt idx="86">
                  <c:v>2.6539946623450614</c:v>
                </c:pt>
                <c:pt idx="87">
                  <c:v>2.7441880169501962</c:v>
                </c:pt>
                <c:pt idx="88">
                  <c:v>2.9443408583424926</c:v>
                </c:pt>
                <c:pt idx="89">
                  <c:v>2.9669563404754213</c:v>
                </c:pt>
                <c:pt idx="90">
                  <c:v>3.0779056728274998</c:v>
                </c:pt>
                <c:pt idx="91">
                  <c:v>2.9745773014850077</c:v>
                </c:pt>
                <c:pt idx="92">
                  <c:v>2.9927460196424782</c:v>
                </c:pt>
                <c:pt idx="93">
                  <c:v>3.0423208574578555</c:v>
                </c:pt>
                <c:pt idx="94">
                  <c:v>2.9671755322786466</c:v>
                </c:pt>
                <c:pt idx="95">
                  <c:v>3.0520515883794772</c:v>
                </c:pt>
                <c:pt idx="96">
                  <c:v>3.021173982459842</c:v>
                </c:pt>
                <c:pt idx="97">
                  <c:v>2.9931616572944746</c:v>
                </c:pt>
                <c:pt idx="98">
                  <c:v>2.874404975379659</c:v>
                </c:pt>
                <c:pt idx="99">
                  <c:v>2.9151295450708381</c:v>
                </c:pt>
                <c:pt idx="100">
                  <c:v>2.926600579830692</c:v>
                </c:pt>
                <c:pt idx="101">
                  <c:v>2.7750641284076387</c:v>
                </c:pt>
                <c:pt idx="102">
                  <c:v>2.8475848792753156</c:v>
                </c:pt>
                <c:pt idx="103">
                  <c:v>2.7937626774721327</c:v>
                </c:pt>
                <c:pt idx="104">
                  <c:v>3.1075832452698995</c:v>
                </c:pt>
                <c:pt idx="105">
                  <c:v>3.1082544832508776</c:v>
                </c:pt>
                <c:pt idx="106">
                  <c:v>3.1132525564599454</c:v>
                </c:pt>
                <c:pt idx="107">
                  <c:v>3.0808124648216326</c:v>
                </c:pt>
                <c:pt idx="108">
                  <c:v>3.1574599981339304</c:v>
                </c:pt>
                <c:pt idx="109">
                  <c:v>3.4270313029346124</c:v>
                </c:pt>
                <c:pt idx="110">
                  <c:v>3.4861750091606578</c:v>
                </c:pt>
                <c:pt idx="111">
                  <c:v>3.4768006845610246</c:v>
                </c:pt>
                <c:pt idx="112">
                  <c:v>3.4675280571353007</c:v>
                </c:pt>
                <c:pt idx="113">
                  <c:v>3.6678298153557214</c:v>
                </c:pt>
                <c:pt idx="114">
                  <c:v>3.73519684557436</c:v>
                </c:pt>
                <c:pt idx="115">
                  <c:v>3.7297173118019025</c:v>
                </c:pt>
                <c:pt idx="116">
                  <c:v>3.7124897475386893</c:v>
                </c:pt>
                <c:pt idx="117">
                  <c:v>3.5693101554453648</c:v>
                </c:pt>
                <c:pt idx="118">
                  <c:v>3.7354436966305693</c:v>
                </c:pt>
                <c:pt idx="119">
                  <c:v>3.9965810945746196</c:v>
                </c:pt>
                <c:pt idx="120">
                  <c:v>4.1731580404951156</c:v>
                </c:pt>
                <c:pt idx="121">
                  <c:v>4.2211702237510123</c:v>
                </c:pt>
                <c:pt idx="122">
                  <c:v>4.5389863510674493</c:v>
                </c:pt>
                <c:pt idx="123">
                  <c:v>4.7827616910242288</c:v>
                </c:pt>
                <c:pt idx="124">
                  <c:v>4.7456570258252624</c:v>
                </c:pt>
                <c:pt idx="125">
                  <c:v>4.9887722896012647</c:v>
                </c:pt>
                <c:pt idx="126">
                  <c:v>5.0640927736296648</c:v>
                </c:pt>
                <c:pt idx="127">
                  <c:v>4.7631236119073064</c:v>
                </c:pt>
                <c:pt idx="128">
                  <c:v>5.0812050067104764</c:v>
                </c:pt>
                <c:pt idx="129">
                  <c:v>4.6701558464876261</c:v>
                </c:pt>
                <c:pt idx="130">
                  <c:v>4.9092631556719457</c:v>
                </c:pt>
                <c:pt idx="131">
                  <c:v>4.985238912269125</c:v>
                </c:pt>
                <c:pt idx="132">
                  <c:v>4.8488128641959678</c:v>
                </c:pt>
                <c:pt idx="133">
                  <c:v>5.4709979844910022</c:v>
                </c:pt>
                <c:pt idx="134">
                  <c:v>5.7306679618288987</c:v>
                </c:pt>
                <c:pt idx="135">
                  <c:v>5.852083623936168</c:v>
                </c:pt>
                <c:pt idx="136">
                  <c:v>5.7542894544965701</c:v>
                </c:pt>
                <c:pt idx="137">
                  <c:v>5.7829803417166898</c:v>
                </c:pt>
                <c:pt idx="138">
                  <c:v>6.0355404421804835</c:v>
                </c:pt>
                <c:pt idx="139">
                  <c:v>6.2967525969776128</c:v>
                </c:pt>
                <c:pt idx="140">
                  <c:v>6.5463684634269992</c:v>
                </c:pt>
                <c:pt idx="141">
                  <c:v>6.4062827246781255</c:v>
                </c:pt>
                <c:pt idx="142">
                  <c:v>4.9661631807359319</c:v>
                </c:pt>
                <c:pt idx="143">
                  <c:v>4.5992332479640767</c:v>
                </c:pt>
                <c:pt idx="144">
                  <c:v>4.9297939391949992</c:v>
                </c:pt>
                <c:pt idx="145">
                  <c:v>5.1571313867009758</c:v>
                </c:pt>
                <c:pt idx="146">
                  <c:v>5.4239407361233374</c:v>
                </c:pt>
                <c:pt idx="147">
                  <c:v>5.3245524460746134</c:v>
                </c:pt>
                <c:pt idx="148">
                  <c:v>5.3799597388284655</c:v>
                </c:pt>
                <c:pt idx="149">
                  <c:v>5.3915696919448575</c:v>
                </c:pt>
                <c:pt idx="150">
                  <c:v>5.6739100220029339</c:v>
                </c:pt>
                <c:pt idx="151">
                  <c:v>5.632467783202225</c:v>
                </c:pt>
                <c:pt idx="152">
                  <c:v>5.4802334439578351</c:v>
                </c:pt>
                <c:pt idx="153">
                  <c:v>5.6936282540321095</c:v>
                </c:pt>
                <c:pt idx="154">
                  <c:v>5.7949008197865783</c:v>
                </c:pt>
                <c:pt idx="155">
                  <c:v>5.6979695137740078</c:v>
                </c:pt>
                <c:pt idx="156">
                  <c:v>5.8185328507159513</c:v>
                </c:pt>
                <c:pt idx="157">
                  <c:v>6.2051103547846678</c:v>
                </c:pt>
                <c:pt idx="158">
                  <c:v>6.1036568004839387</c:v>
                </c:pt>
                <c:pt idx="159">
                  <c:v>6.2399270422115434</c:v>
                </c:pt>
                <c:pt idx="160">
                  <c:v>6.5511870829311398</c:v>
                </c:pt>
                <c:pt idx="161">
                  <c:v>6.8224062281644899</c:v>
                </c:pt>
                <c:pt idx="162">
                  <c:v>6.782379170823849</c:v>
                </c:pt>
                <c:pt idx="163">
                  <c:v>7.3148366300085454</c:v>
                </c:pt>
                <c:pt idx="164">
                  <c:v>7.4743878465822915</c:v>
                </c:pt>
                <c:pt idx="165">
                  <c:v>7.4653812092271599</c:v>
                </c:pt>
                <c:pt idx="166">
                  <c:v>7.2413227229946253</c:v>
                </c:pt>
                <c:pt idx="167">
                  <c:v>7.3659386457346399</c:v>
                </c:pt>
                <c:pt idx="168">
                  <c:v>7.4979657300207876</c:v>
                </c:pt>
                <c:pt idx="169">
                  <c:v>6.9597542519541653</c:v>
                </c:pt>
                <c:pt idx="170">
                  <c:v>7.0785363777722665</c:v>
                </c:pt>
                <c:pt idx="171">
                  <c:v>7.2518118697637535</c:v>
                </c:pt>
                <c:pt idx="172">
                  <c:v>7.0572675127336009</c:v>
                </c:pt>
                <c:pt idx="173">
                  <c:v>7.6968958964826983</c:v>
                </c:pt>
                <c:pt idx="174">
                  <c:v>7.6593812258832417</c:v>
                </c:pt>
                <c:pt idx="175">
                  <c:v>7.5685409645442663</c:v>
                </c:pt>
                <c:pt idx="176">
                  <c:v>6.8580895927434611</c:v>
                </c:pt>
                <c:pt idx="177">
                  <c:v>6.4818685138647405</c:v>
                </c:pt>
                <c:pt idx="178">
                  <c:v>6.4017915102444558</c:v>
                </c:pt>
                <c:pt idx="179">
                  <c:v>6.8435471334088742</c:v>
                </c:pt>
                <c:pt idx="180">
                  <c:v>7.0512008840778995</c:v>
                </c:pt>
                <c:pt idx="181">
                  <c:v>7.418864600575489</c:v>
                </c:pt>
                <c:pt idx="182">
                  <c:v>7.9861480822584943</c:v>
                </c:pt>
                <c:pt idx="183">
                  <c:v>8.231274911495337</c:v>
                </c:pt>
                <c:pt idx="184">
                  <c:v>8.2510793589323939</c:v>
                </c:pt>
                <c:pt idx="185">
                  <c:v>8.5930453429633467</c:v>
                </c:pt>
                <c:pt idx="186">
                  <c:v>8.2046826586881192</c:v>
                </c:pt>
                <c:pt idx="187">
                  <c:v>8.5922554581192294</c:v>
                </c:pt>
                <c:pt idx="188">
                  <c:v>8.8312490436868156</c:v>
                </c:pt>
                <c:pt idx="189">
                  <c:v>8.7293011047264955</c:v>
                </c:pt>
                <c:pt idx="190">
                  <c:v>8.8768350226974793</c:v>
                </c:pt>
                <c:pt idx="191">
                  <c:v>8.5396484443603153</c:v>
                </c:pt>
                <c:pt idx="192">
                  <c:v>9.4956364687611199</c:v>
                </c:pt>
                <c:pt idx="193">
                  <c:v>9.4673774546300873</c:v>
                </c:pt>
                <c:pt idx="194">
                  <c:v>9.5969195803417904</c:v>
                </c:pt>
                <c:pt idx="195">
                  <c:v>9.3745877444240122</c:v>
                </c:pt>
                <c:pt idx="196">
                  <c:v>9.5119348294675685</c:v>
                </c:pt>
                <c:pt idx="197">
                  <c:v>9.5695295948599934</c:v>
                </c:pt>
                <c:pt idx="198">
                  <c:v>9.3788758567415975</c:v>
                </c:pt>
                <c:pt idx="199">
                  <c:v>9.7625750469167514</c:v>
                </c:pt>
                <c:pt idx="200">
                  <c:v>9.5581857757345023</c:v>
                </c:pt>
                <c:pt idx="201">
                  <c:v>9.695479556217153</c:v>
                </c:pt>
                <c:pt idx="202">
                  <c:v>9.8154320292866721</c:v>
                </c:pt>
                <c:pt idx="203">
                  <c:v>10.243375050331542</c:v>
                </c:pt>
                <c:pt idx="204">
                  <c:v>10.425963210603701</c:v>
                </c:pt>
                <c:pt idx="205">
                  <c:v>10.546925235773124</c:v>
                </c:pt>
                <c:pt idx="206">
                  <c:v>10.587087927070948</c:v>
                </c:pt>
                <c:pt idx="207">
                  <c:v>10.857863287893716</c:v>
                </c:pt>
                <c:pt idx="208">
                  <c:v>10.551780121807992</c:v>
                </c:pt>
                <c:pt idx="209">
                  <c:v>10.876606121077728</c:v>
                </c:pt>
                <c:pt idx="210">
                  <c:v>10.936601480441594</c:v>
                </c:pt>
                <c:pt idx="211">
                  <c:v>10.925938293998163</c:v>
                </c:pt>
                <c:pt idx="212">
                  <c:v>11.358867672959548</c:v>
                </c:pt>
                <c:pt idx="213">
                  <c:v>11.375372107688356</c:v>
                </c:pt>
                <c:pt idx="214">
                  <c:v>11.560654168578385</c:v>
                </c:pt>
                <c:pt idx="215">
                  <c:v>11.373024751422358</c:v>
                </c:pt>
                <c:pt idx="216">
                  <c:v>11.58757686335794</c:v>
                </c:pt>
                <c:pt idx="217">
                  <c:v>11.950627234063807</c:v>
                </c:pt>
                <c:pt idx="218">
                  <c:v>11.672368829545865</c:v>
                </c:pt>
                <c:pt idx="219">
                  <c:v>11.146773733520245</c:v>
                </c:pt>
                <c:pt idx="220">
                  <c:v>11.254707943581924</c:v>
                </c:pt>
                <c:pt idx="221">
                  <c:v>11.355606400296134</c:v>
                </c:pt>
                <c:pt idx="222">
                  <c:v>11.046461371654472</c:v>
                </c:pt>
                <c:pt idx="223">
                  <c:v>11.3901720172335</c:v>
                </c:pt>
                <c:pt idx="224">
                  <c:v>11.890371421370308</c:v>
                </c:pt>
                <c:pt idx="225">
                  <c:v>11.662421110851216</c:v>
                </c:pt>
                <c:pt idx="226">
                  <c:v>11.864542531123378</c:v>
                </c:pt>
                <c:pt idx="227">
                  <c:v>11.430146035431358</c:v>
                </c:pt>
                <c:pt idx="228">
                  <c:v>11.580566757257635</c:v>
                </c:pt>
                <c:pt idx="229">
                  <c:v>11.838975523879082</c:v>
                </c:pt>
                <c:pt idx="230">
                  <c:v>12.315068085596355</c:v>
                </c:pt>
                <c:pt idx="231">
                  <c:v>12.641331184388061</c:v>
                </c:pt>
                <c:pt idx="232">
                  <c:v>12.966339809138677</c:v>
                </c:pt>
                <c:pt idx="233">
                  <c:v>13.41115009629118</c:v>
                </c:pt>
                <c:pt idx="234">
                  <c:v>13.83502290623456</c:v>
                </c:pt>
                <c:pt idx="235">
                  <c:v>14.410504519042291</c:v>
                </c:pt>
                <c:pt idx="236">
                  <c:v>14.556972886973838</c:v>
                </c:pt>
                <c:pt idx="237">
                  <c:v>15.107211905128562</c:v>
                </c:pt>
                <c:pt idx="238">
                  <c:v>14.952876628305768</c:v>
                </c:pt>
                <c:pt idx="239">
                  <c:v>15.603147327117529</c:v>
                </c:pt>
                <c:pt idx="240">
                  <c:v>15.841454196244596</c:v>
                </c:pt>
                <c:pt idx="241">
                  <c:v>16.268080399203662</c:v>
                </c:pt>
                <c:pt idx="242">
                  <c:v>16.548281815999545</c:v>
                </c:pt>
                <c:pt idx="243">
                  <c:v>16.734648565811334</c:v>
                </c:pt>
                <c:pt idx="244">
                  <c:v>17.155608650484318</c:v>
                </c:pt>
                <c:pt idx="245">
                  <c:v>17.626924686939073</c:v>
                </c:pt>
                <c:pt idx="246">
                  <c:v>17.502267075553039</c:v>
                </c:pt>
                <c:pt idx="247">
                  <c:v>16.547850949656056</c:v>
                </c:pt>
                <c:pt idx="248">
                  <c:v>17.075661203546282</c:v>
                </c:pt>
                <c:pt idx="249">
                  <c:v>18.00679700897566</c:v>
                </c:pt>
                <c:pt idx="250">
                  <c:v>18.24677359271428</c:v>
                </c:pt>
                <c:pt idx="251">
                  <c:v>19.464417288103292</c:v>
                </c:pt>
                <c:pt idx="252">
                  <c:v>19.224167985516232</c:v>
                </c:pt>
                <c:pt idx="253">
                  <c:v>20.266906081218618</c:v>
                </c:pt>
                <c:pt idx="254">
                  <c:v>20.248706399557683</c:v>
                </c:pt>
                <c:pt idx="255">
                  <c:v>19.31993873442277</c:v>
                </c:pt>
                <c:pt idx="256">
                  <c:v>20.188930258758376</c:v>
                </c:pt>
                <c:pt idx="257">
                  <c:v>21.648650483257384</c:v>
                </c:pt>
                <c:pt idx="258">
                  <c:v>22.618921349266497</c:v>
                </c:pt>
                <c:pt idx="259">
                  <c:v>24.374624643317912</c:v>
                </c:pt>
                <c:pt idx="260">
                  <c:v>23.472787906139793</c:v>
                </c:pt>
                <c:pt idx="261">
                  <c:v>24.82590023777713</c:v>
                </c:pt>
                <c:pt idx="262">
                  <c:v>23.988870185360238</c:v>
                </c:pt>
                <c:pt idx="263">
                  <c:v>24.803532216855071</c:v>
                </c:pt>
                <c:pt idx="264">
                  <c:v>25.25751126702017</c:v>
                </c:pt>
                <c:pt idx="265">
                  <c:v>25.403802772278752</c:v>
                </c:pt>
                <c:pt idx="266">
                  <c:v>27.289273014037281</c:v>
                </c:pt>
                <c:pt idx="267">
                  <c:v>28.694479549349104</c:v>
                </c:pt>
                <c:pt idx="268">
                  <c:v>29.02613034398048</c:v>
                </c:pt>
                <c:pt idx="269">
                  <c:v>28.256763733082931</c:v>
                </c:pt>
                <c:pt idx="270">
                  <c:v>29.274261538347513</c:v>
                </c:pt>
                <c:pt idx="271">
                  <c:v>28.684414442611349</c:v>
                </c:pt>
                <c:pt idx="272">
                  <c:v>24.205802078028668</c:v>
                </c:pt>
                <c:pt idx="273">
                  <c:v>25.819409256154216</c:v>
                </c:pt>
                <c:pt idx="274">
                  <c:v>27.715948143655766</c:v>
                </c:pt>
                <c:pt idx="275">
                  <c:v>29.478433002058978</c:v>
                </c:pt>
                <c:pt idx="276">
                  <c:v>31.394855409955831</c:v>
                </c:pt>
                <c:pt idx="277">
                  <c:v>32.600449252553538</c:v>
                </c:pt>
                <c:pt idx="278">
                  <c:v>31.386343321489939</c:v>
                </c:pt>
                <c:pt idx="279">
                  <c:v>32.613706277076801</c:v>
                </c:pt>
                <c:pt idx="280">
                  <c:v>34.141495347626467</c:v>
                </c:pt>
                <c:pt idx="281">
                  <c:v>33.424489803830959</c:v>
                </c:pt>
                <c:pt idx="282">
                  <c:v>35.152168257301177</c:v>
                </c:pt>
                <c:pt idx="283">
                  <c:v>34.064595323588534</c:v>
                </c:pt>
                <c:pt idx="284">
                  <c:v>33.732908358922749</c:v>
                </c:pt>
                <c:pt idx="285">
                  <c:v>32.921362049623788</c:v>
                </c:pt>
                <c:pt idx="286">
                  <c:v>35.058551031161265</c:v>
                </c:pt>
                <c:pt idx="287">
                  <c:v>36.359153157315291</c:v>
                </c:pt>
                <c:pt idx="288">
                  <c:v>39.312534449977697</c:v>
                </c:pt>
                <c:pt idx="289">
                  <c:v>37.606684955124265</c:v>
                </c:pt>
                <c:pt idx="290">
                  <c:v>38.669449871956076</c:v>
                </c:pt>
                <c:pt idx="291">
                  <c:v>40.874149886955777</c:v>
                </c:pt>
                <c:pt idx="292">
                  <c:v>38.471689979050176</c:v>
                </c:pt>
                <c:pt idx="293">
                  <c:v>36.984259029390159</c:v>
                </c:pt>
                <c:pt idx="294">
                  <c:v>38.838760729900869</c:v>
                </c:pt>
                <c:pt idx="295">
                  <c:v>38.092124393629256</c:v>
                </c:pt>
                <c:pt idx="296">
                  <c:v>40.998020195121661</c:v>
                </c:pt>
                <c:pt idx="297">
                  <c:v>38.9866163263288</c:v>
                </c:pt>
                <c:pt idx="298">
                  <c:v>38.116279103459838</c:v>
                </c:pt>
                <c:pt idx="299">
                  <c:v>34.237147262821622</c:v>
                </c:pt>
                <c:pt idx="300">
                  <c:v>34.824245864084489</c:v>
                </c:pt>
                <c:pt idx="301">
                  <c:v>36.136980636177015</c:v>
                </c:pt>
                <c:pt idx="302">
                  <c:v>32.645317156167685</c:v>
                </c:pt>
                <c:pt idx="303">
                  <c:v>30.420016466900361</c:v>
                </c:pt>
                <c:pt idx="304">
                  <c:v>32.955585679449442</c:v>
                </c:pt>
                <c:pt idx="305">
                  <c:v>33.289326895625223</c:v>
                </c:pt>
                <c:pt idx="306">
                  <c:v>32.739254058001912</c:v>
                </c:pt>
                <c:pt idx="307">
                  <c:v>32.156822728310061</c:v>
                </c:pt>
                <c:pt idx="308">
                  <c:v>30.203520845324324</c:v>
                </c:pt>
                <c:pt idx="309">
                  <c:v>27.496016829707759</c:v>
                </c:pt>
                <c:pt idx="310">
                  <c:v>28.240196525203796</c:v>
                </c:pt>
                <c:pt idx="311">
                  <c:v>30.410003785021306</c:v>
                </c:pt>
                <c:pt idx="312">
                  <c:v>30.942087621247826</c:v>
                </c:pt>
                <c:pt idx="313">
                  <c:v>30.539438235032527</c:v>
                </c:pt>
                <c:pt idx="314">
                  <c:v>29.877709687355843</c:v>
                </c:pt>
                <c:pt idx="315">
                  <c:v>31.185277774113281</c:v>
                </c:pt>
                <c:pt idx="316">
                  <c:v>29.612011695687041</c:v>
                </c:pt>
                <c:pt idx="317">
                  <c:v>29.25095243708153</c:v>
                </c:pt>
                <c:pt idx="318">
                  <c:v>27.165798292604173</c:v>
                </c:pt>
                <c:pt idx="319">
                  <c:v>24.986422124580002</c:v>
                </c:pt>
                <c:pt idx="320">
                  <c:v>25.148359126369403</c:v>
                </c:pt>
                <c:pt idx="321">
                  <c:v>22.585062325695951</c:v>
                </c:pt>
                <c:pt idx="322">
                  <c:v>24.380574780588777</c:v>
                </c:pt>
                <c:pt idx="323">
                  <c:v>25.851454857101697</c:v>
                </c:pt>
                <c:pt idx="324">
                  <c:v>24.39837043103887</c:v>
                </c:pt>
                <c:pt idx="325">
                  <c:v>23.799707615772469</c:v>
                </c:pt>
                <c:pt idx="326">
                  <c:v>23.373859447403451</c:v>
                </c:pt>
                <c:pt idx="327">
                  <c:v>23.652242113422027</c:v>
                </c:pt>
                <c:pt idx="328">
                  <c:v>25.608590015349503</c:v>
                </c:pt>
                <c:pt idx="329">
                  <c:v>27.173915080037744</c:v>
                </c:pt>
                <c:pt idx="330">
                  <c:v>27.585436850009838</c:v>
                </c:pt>
                <c:pt idx="331">
                  <c:v>28.24268746839817</c:v>
                </c:pt>
                <c:pt idx="332">
                  <c:v>28.915484769270353</c:v>
                </c:pt>
                <c:pt idx="333">
                  <c:v>28.580845864035584</c:v>
                </c:pt>
                <c:pt idx="334">
                  <c:v>30.332080032662635</c:v>
                </c:pt>
                <c:pt idx="335">
                  <c:v>30.763857191927588</c:v>
                </c:pt>
                <c:pt idx="336">
                  <c:v>32.113713717794987</c:v>
                </c:pt>
                <c:pt idx="337">
                  <c:v>32.818449165331998</c:v>
                </c:pt>
                <c:pt idx="338">
                  <c:v>33.301274189452364</c:v>
                </c:pt>
                <c:pt idx="339">
                  <c:v>32.895831176195777</c:v>
                </c:pt>
                <c:pt idx="340">
                  <c:v>32.321601547184102</c:v>
                </c:pt>
                <c:pt idx="341">
                  <c:v>32.723423697618692</c:v>
                </c:pt>
                <c:pt idx="342">
                  <c:v>33.360810544400913</c:v>
                </c:pt>
                <c:pt idx="343">
                  <c:v>32.049163556226702</c:v>
                </c:pt>
                <c:pt idx="344">
                  <c:v>32.113550325811161</c:v>
                </c:pt>
                <c:pt idx="345">
                  <c:v>32.667412728280425</c:v>
                </c:pt>
                <c:pt idx="346">
                  <c:v>33.16722414302312</c:v>
                </c:pt>
                <c:pt idx="347">
                  <c:v>34.718952724554455</c:v>
                </c:pt>
                <c:pt idx="348">
                  <c:v>35.958315179962881</c:v>
                </c:pt>
                <c:pt idx="349">
                  <c:v>35.040407268363971</c:v>
                </c:pt>
                <c:pt idx="350">
                  <c:v>35.760557718543382</c:v>
                </c:pt>
                <c:pt idx="351">
                  <c:v>35.146799266420018</c:v>
                </c:pt>
                <c:pt idx="352">
                  <c:v>34.31273057302861</c:v>
                </c:pt>
                <c:pt idx="353">
                  <c:v>35.642005755427739</c:v>
                </c:pt>
                <c:pt idx="354">
                  <c:v>35.931418842161811</c:v>
                </c:pt>
                <c:pt idx="355">
                  <c:v>37.424225569378272</c:v>
                </c:pt>
                <c:pt idx="356">
                  <c:v>37.087145569674881</c:v>
                </c:pt>
                <c:pt idx="357">
                  <c:v>37.374274250675299</c:v>
                </c:pt>
                <c:pt idx="358">
                  <c:v>36.715889035475406</c:v>
                </c:pt>
                <c:pt idx="359">
                  <c:v>38.148102434971229</c:v>
                </c:pt>
                <c:pt idx="360">
                  <c:v>38.174844254778144</c:v>
                </c:pt>
                <c:pt idx="361">
                  <c:v>39.466604634671327</c:v>
                </c:pt>
                <c:pt idx="362">
                  <c:v>39.481483544618598</c:v>
                </c:pt>
                <c:pt idx="363">
                  <c:v>40.199138471009135</c:v>
                </c:pt>
                <c:pt idx="364">
                  <c:v>40.636103106189005</c:v>
                </c:pt>
                <c:pt idx="365">
                  <c:v>39.373742563195243</c:v>
                </c:pt>
                <c:pt idx="366">
                  <c:v>39.390200787586657</c:v>
                </c:pt>
                <c:pt idx="367">
                  <c:v>39.255328740089958</c:v>
                </c:pt>
                <c:pt idx="368">
                  <c:v>40.217712379482002</c:v>
                </c:pt>
                <c:pt idx="369">
                  <c:v>41.115492372929182</c:v>
                </c:pt>
                <c:pt idx="370">
                  <c:v>42.616989038896179</c:v>
                </c:pt>
                <c:pt idx="371">
                  <c:v>43.533211686243405</c:v>
                </c:pt>
                <c:pt idx="372">
                  <c:v>44.084908077943162</c:v>
                </c:pt>
                <c:pt idx="373">
                  <c:v>44.906606679607947</c:v>
                </c:pt>
                <c:pt idx="374">
                  <c:v>44.212485260161245</c:v>
                </c:pt>
                <c:pt idx="375">
                  <c:v>44.718541366449053</c:v>
                </c:pt>
                <c:pt idx="376">
                  <c:v>46.473386366751249</c:v>
                </c:pt>
                <c:pt idx="377">
                  <c:v>48.160509712023419</c:v>
                </c:pt>
                <c:pt idx="378">
                  <c:v>47.424231839546003</c:v>
                </c:pt>
                <c:pt idx="379">
                  <c:v>45.849747342473073</c:v>
                </c:pt>
                <c:pt idx="380">
                  <c:v>46.443088922832018</c:v>
                </c:pt>
                <c:pt idx="381">
                  <c:v>48.066507096129612</c:v>
                </c:pt>
                <c:pt idx="382">
                  <c:v>49.103157454671837</c:v>
                </c:pt>
                <c:pt idx="383">
                  <c:v>46.915415377436389</c:v>
                </c:pt>
                <c:pt idx="384">
                  <c:v>46.646730793569809</c:v>
                </c:pt>
                <c:pt idx="385">
                  <c:v>43.802866204009035</c:v>
                </c:pt>
                <c:pt idx="386">
                  <c:v>42.522333213401033</c:v>
                </c:pt>
                <c:pt idx="387">
                  <c:v>42.177094390041432</c:v>
                </c:pt>
                <c:pt idx="388">
                  <c:v>44.204041192238037</c:v>
                </c:pt>
                <c:pt idx="389">
                  <c:v>45.102223105223118</c:v>
                </c:pt>
                <c:pt idx="390">
                  <c:v>41.390219939217047</c:v>
                </c:pt>
                <c:pt idx="391">
                  <c:v>41.126067555564966</c:v>
                </c:pt>
                <c:pt idx="392">
                  <c:v>41.804976678772228</c:v>
                </c:pt>
                <c:pt idx="393">
                  <c:v>37.933041543761021</c:v>
                </c:pt>
                <c:pt idx="394">
                  <c:v>31.487534990728236</c:v>
                </c:pt>
                <c:pt idx="395">
                  <c:v>29.030405197726758</c:v>
                </c:pt>
                <c:pt idx="396">
                  <c:v>29.524705907028448</c:v>
                </c:pt>
                <c:pt idx="397">
                  <c:v>27.181920493305739</c:v>
                </c:pt>
                <c:pt idx="398">
                  <c:v>24.458890062127356</c:v>
                </c:pt>
                <c:pt idx="399">
                  <c:v>26.638568508903898</c:v>
                </c:pt>
                <c:pt idx="400">
                  <c:v>29.34997520458268</c:v>
                </c:pt>
                <c:pt idx="401">
                  <c:v>30.887414955724338</c:v>
                </c:pt>
                <c:pt idx="402">
                  <c:v>31.012539873709979</c:v>
                </c:pt>
                <c:pt idx="403">
                  <c:v>33.425253450804867</c:v>
                </c:pt>
                <c:pt idx="404">
                  <c:v>34.520131052839432</c:v>
                </c:pt>
                <c:pt idx="405">
                  <c:v>35.939805962518506</c:v>
                </c:pt>
                <c:pt idx="406">
                  <c:v>35.047384640663203</c:v>
                </c:pt>
                <c:pt idx="407">
                  <c:v>37.003028703612216</c:v>
                </c:pt>
                <c:pt idx="408">
                  <c:v>38.033785071180041</c:v>
                </c:pt>
                <c:pt idx="409">
                  <c:v>36.779735109813096</c:v>
                </c:pt>
                <c:pt idx="410">
                  <c:v>38.035615944872774</c:v>
                </c:pt>
                <c:pt idx="411">
                  <c:v>40.423910305667285</c:v>
                </c:pt>
                <c:pt idx="412">
                  <c:v>41.239624391725343</c:v>
                </c:pt>
                <c:pt idx="413">
                  <c:v>37.9983548730333</c:v>
                </c:pt>
                <c:pt idx="414">
                  <c:v>35.944695785565344</c:v>
                </c:pt>
                <c:pt idx="415">
                  <c:v>38.44324753431578</c:v>
                </c:pt>
                <c:pt idx="416">
                  <c:v>36.627688283012645</c:v>
                </c:pt>
                <c:pt idx="417">
                  <c:v>40.112593057011594</c:v>
                </c:pt>
                <c:pt idx="418">
                  <c:v>41.679270604039289</c:v>
                </c:pt>
                <c:pt idx="419">
                  <c:v>41.943558858939497</c:v>
                </c:pt>
                <c:pt idx="420">
                  <c:v>44.77869177645065</c:v>
                </c:pt>
                <c:pt idx="421">
                  <c:v>45.689848596717866</c:v>
                </c:pt>
                <c:pt idx="422">
                  <c:v>47.297582989139173</c:v>
                </c:pt>
                <c:pt idx="423">
                  <c:v>47.518273511366502</c:v>
                </c:pt>
                <c:pt idx="424">
                  <c:v>48.903051038034747</c:v>
                </c:pt>
                <c:pt idx="425">
                  <c:v>48.25929127417006</c:v>
                </c:pt>
                <c:pt idx="426">
                  <c:v>47.439848508334656</c:v>
                </c:pt>
                <c:pt idx="427">
                  <c:v>46.339338902638303</c:v>
                </c:pt>
                <c:pt idx="428">
                  <c:v>43.602027814320557</c:v>
                </c:pt>
                <c:pt idx="429">
                  <c:v>40.321629251710149</c:v>
                </c:pt>
                <c:pt idx="430">
                  <c:v>44.883699028507145</c:v>
                </c:pt>
                <c:pt idx="431">
                  <c:v>44.759146763703036</c:v>
                </c:pt>
                <c:pt idx="432">
                  <c:v>45.124605197028671</c:v>
                </c:pt>
                <c:pt idx="433">
                  <c:v>47.382144070430826</c:v>
                </c:pt>
                <c:pt idx="434">
                  <c:v>49.474492170436982</c:v>
                </c:pt>
                <c:pt idx="435">
                  <c:v>50.954125807778233</c:v>
                </c:pt>
                <c:pt idx="436">
                  <c:v>50.553983057809752</c:v>
                </c:pt>
                <c:pt idx="437">
                  <c:v>47.408362570003654</c:v>
                </c:pt>
                <c:pt idx="438">
                  <c:v>49.238514998656079</c:v>
                </c:pt>
                <c:pt idx="439">
                  <c:v>49.669696674499306</c:v>
                </c:pt>
                <c:pt idx="440">
                  <c:v>50.929965888221382</c:v>
                </c:pt>
                <c:pt idx="441">
                  <c:v>52.327840661955392</c:v>
                </c:pt>
                <c:pt idx="442">
                  <c:v>51.448261988268584</c:v>
                </c:pt>
                <c:pt idx="443">
                  <c:v>51.831963126177087</c:v>
                </c:pt>
                <c:pt idx="444">
                  <c:v>52.417560645576636</c:v>
                </c:pt>
                <c:pt idx="445">
                  <c:v>55.41631687254943</c:v>
                </c:pt>
                <c:pt idx="446">
                  <c:v>56.133681094464585</c:v>
                </c:pt>
                <c:pt idx="447">
                  <c:v>58.403446489519261</c:v>
                </c:pt>
                <c:pt idx="448">
                  <c:v>59.325461699249303</c:v>
                </c:pt>
                <c:pt idx="449">
                  <c:v>60.936444611692423</c:v>
                </c:pt>
                <c:pt idx="450">
                  <c:v>60.262000042730214</c:v>
                </c:pt>
                <c:pt idx="451">
                  <c:v>63.589366375089561</c:v>
                </c:pt>
                <c:pt idx="452">
                  <c:v>61.879257545164272</c:v>
                </c:pt>
                <c:pt idx="453">
                  <c:v>64.179123910345396</c:v>
                </c:pt>
                <c:pt idx="454">
                  <c:v>66.862132185417394</c:v>
                </c:pt>
                <c:pt idx="455">
                  <c:v>68.92810520781461</c:v>
                </c:pt>
                <c:pt idx="456">
                  <c:v>70.852577905216791</c:v>
                </c:pt>
                <c:pt idx="457">
                  <c:v>68.593585163864759</c:v>
                </c:pt>
                <c:pt idx="458">
                  <c:v>71.727214508490761</c:v>
                </c:pt>
                <c:pt idx="459">
                  <c:v>72.04503779597789</c:v>
                </c:pt>
                <c:pt idx="460">
                  <c:v>71.983079063473355</c:v>
                </c:pt>
                <c:pt idx="461">
                  <c:v>73.497675030047901</c:v>
                </c:pt>
                <c:pt idx="462">
                  <c:v>75.459621967299995</c:v>
                </c:pt>
                <c:pt idx="463">
                  <c:v>73.902512668004761</c:v>
                </c:pt>
                <c:pt idx="464">
                  <c:v>77.090814869527819</c:v>
                </c:pt>
                <c:pt idx="465">
                  <c:v>75.573590542080652</c:v>
                </c:pt>
                <c:pt idx="466">
                  <c:v>77.341785839993719</c:v>
                </c:pt>
                <c:pt idx="467">
                  <c:v>79.256304406676918</c:v>
                </c:pt>
                <c:pt idx="468">
                  <c:v>79.104132302216101</c:v>
                </c:pt>
                <c:pt idx="469">
                  <c:v>76.740421724893579</c:v>
                </c:pt>
                <c:pt idx="470">
                  <c:v>81.389356472987643</c:v>
                </c:pt>
                <c:pt idx="471">
                  <c:v>80.457285562658981</c:v>
                </c:pt>
                <c:pt idx="472">
                  <c:v>81.027084059013731</c:v>
                </c:pt>
                <c:pt idx="473">
                  <c:v>82.072009335038771</c:v>
                </c:pt>
                <c:pt idx="474">
                  <c:v>80.70329443535833</c:v>
                </c:pt>
                <c:pt idx="475">
                  <c:v>81.873895721143199</c:v>
                </c:pt>
                <c:pt idx="476">
                  <c:v>76.963263203580468</c:v>
                </c:pt>
                <c:pt idx="477">
                  <c:v>74.406774489747136</c:v>
                </c:pt>
                <c:pt idx="478">
                  <c:v>80.183865274680088</c:v>
                </c:pt>
                <c:pt idx="479">
                  <c:v>80.518552728336587</c:v>
                </c:pt>
                <c:pt idx="480">
                  <c:v>78.745131604494972</c:v>
                </c:pt>
                <c:pt idx="481">
                  <c:v>74.154447922216121</c:v>
                </c:pt>
                <c:pt idx="482">
                  <c:v>74.112624813587985</c:v>
                </c:pt>
                <c:pt idx="483">
                  <c:v>79.299989762165453</c:v>
                </c:pt>
                <c:pt idx="484">
                  <c:v>80.142869353347507</c:v>
                </c:pt>
                <c:pt idx="485">
                  <c:v>81.564443569937183</c:v>
                </c:pt>
                <c:pt idx="486">
                  <c:v>81.599597845115838</c:v>
                </c:pt>
                <c:pt idx="487">
                  <c:v>84.801402865362505</c:v>
                </c:pt>
                <c:pt idx="488">
                  <c:v>85.215827321165534</c:v>
                </c:pt>
                <c:pt idx="489">
                  <c:v>85.462356709605672</c:v>
                </c:pt>
                <c:pt idx="490">
                  <c:v>83.726018008336609</c:v>
                </c:pt>
                <c:pt idx="491">
                  <c:v>87.790748730605344</c:v>
                </c:pt>
                <c:pt idx="492">
                  <c:v>89.440073527007243</c:v>
                </c:pt>
                <c:pt idx="493">
                  <c:v>91.257943021443666</c:v>
                </c:pt>
                <c:pt idx="494">
                  <c:v>94.475333060607682</c:v>
                </c:pt>
                <c:pt idx="495">
                  <c:v>94.645105234117594</c:v>
                </c:pt>
                <c:pt idx="496">
                  <c:v>95.702764285108856</c:v>
                </c:pt>
                <c:pt idx="497">
                  <c:v>96.716160856123864</c:v>
                </c:pt>
                <c:pt idx="498">
                  <c:v>96.835798747102885</c:v>
                </c:pt>
                <c:pt idx="499">
                  <c:v>98.714025899601694</c:v>
                </c:pt>
                <c:pt idx="500">
                  <c:v>98.889144581547583</c:v>
                </c:pt>
                <c:pt idx="501">
                  <c:v>101.43563894366703</c:v>
                </c:pt>
                <c:pt idx="502">
                  <c:v>103.73711215565989</c:v>
                </c:pt>
                <c:pt idx="503">
                  <c:v>106.98854446195472</c:v>
                </c:pt>
                <c:pt idx="504">
                  <c:v>108.27048120169785</c:v>
                </c:pt>
                <c:pt idx="505">
                  <c:v>114.45066853917196</c:v>
                </c:pt>
                <c:pt idx="506">
                  <c:v>110.31774044755392</c:v>
                </c:pt>
                <c:pt idx="507">
                  <c:v>107.8111007491046</c:v>
                </c:pt>
                <c:pt idx="508">
                  <c:v>108.36751384007073</c:v>
                </c:pt>
                <c:pt idx="509">
                  <c:v>111.41784261964105</c:v>
                </c:pt>
                <c:pt idx="510">
                  <c:v>112.08991504632273</c:v>
                </c:pt>
                <c:pt idx="511">
                  <c:v>115.92787373750883</c:v>
                </c:pt>
                <c:pt idx="512">
                  <c:v>120.02650371349846</c:v>
                </c:pt>
                <c:pt idx="513">
                  <c:v>120.24531202976816</c:v>
                </c:pt>
                <c:pt idx="514">
                  <c:v>111.33501416305032</c:v>
                </c:pt>
                <c:pt idx="515">
                  <c:v>113.41308220240364</c:v>
                </c:pt>
                <c:pt idx="516">
                  <c:v>102.8330025899058</c:v>
                </c:pt>
                <c:pt idx="517">
                  <c:v>111.70872470944575</c:v>
                </c:pt>
                <c:pt idx="518">
                  <c:v>115.70588629699913</c:v>
                </c:pt>
                <c:pt idx="519">
                  <c:v>117.23979923163846</c:v>
                </c:pt>
                <c:pt idx="520">
                  <c:v>122.10138198637679</c:v>
                </c:pt>
                <c:pt idx="521">
                  <c:v>113.93145641628634</c:v>
                </c:pt>
                <c:pt idx="522">
                  <c:v>122.00714590998555</c:v>
                </c:pt>
                <c:pt idx="523">
                  <c:v>123.75087203933106</c:v>
                </c:pt>
                <c:pt idx="524">
                  <c:v>120.73196951593158</c:v>
                </c:pt>
                <c:pt idx="525">
                  <c:v>122.68782742208967</c:v>
                </c:pt>
                <c:pt idx="526">
                  <c:v>125.32954172214211</c:v>
                </c:pt>
                <c:pt idx="527">
                  <c:v>130.23694525781431</c:v>
                </c:pt>
                <c:pt idx="528">
                  <c:v>134.06369742032467</c:v>
                </c:pt>
                <c:pt idx="529">
                  <c:v>134.03809125411738</c:v>
                </c:pt>
                <c:pt idx="530">
                  <c:v>123.25030355571225</c:v>
                </c:pt>
                <c:pt idx="531">
                  <c:v>106.65366417950716</c:v>
                </c:pt>
                <c:pt idx="532">
                  <c:v>121.27684142149521</c:v>
                </c:pt>
                <c:pt idx="533">
                  <c:v>128.03644873180508</c:v>
                </c:pt>
                <c:pt idx="534">
                  <c:v>131.09728807518761</c:v>
                </c:pt>
                <c:pt idx="535">
                  <c:v>138.62712301036214</c:v>
                </c:pt>
                <c:pt idx="536">
                  <c:v>149.18745998704551</c:v>
                </c:pt>
                <c:pt idx="537">
                  <c:v>143.68453133796336</c:v>
                </c:pt>
                <c:pt idx="538">
                  <c:v>140.71500312880167</c:v>
                </c:pt>
                <c:pt idx="539">
                  <c:v>158.26680761406649</c:v>
                </c:pt>
                <c:pt idx="540">
                  <c:v>165.50434872625777</c:v>
                </c:pt>
                <c:pt idx="541">
                  <c:v>165.35307775152197</c:v>
                </c:pt>
                <c:pt idx="542">
                  <c:v>170.01934160566989</c:v>
                </c:pt>
                <c:pt idx="543">
                  <c:v>175.38362185267042</c:v>
                </c:pt>
                <c:pt idx="544">
                  <c:v>184.17297206181698</c:v>
                </c:pt>
                <c:pt idx="545">
                  <c:v>184.80284362626838</c:v>
                </c:pt>
                <c:pt idx="546">
                  <c:v>189.81377273119466</c:v>
                </c:pt>
                <c:pt idx="547">
                  <c:v>192.34342088038332</c:v>
                </c:pt>
                <c:pt idx="548">
                  <c:v>197.90291511750993</c:v>
                </c:pt>
                <c:pt idx="549">
                  <c:v>189.28839912535983</c:v>
                </c:pt>
                <c:pt idx="550">
                  <c:v>201.9228319017802</c:v>
                </c:pt>
                <c:pt idx="551">
                  <c:v>198.85643177651977</c:v>
                </c:pt>
                <c:pt idx="552">
                  <c:v>205.17787888626356</c:v>
                </c:pt>
                <c:pt idx="553">
                  <c:v>192.67331305754021</c:v>
                </c:pt>
                <c:pt idx="554">
                  <c:v>188.29596805818593</c:v>
                </c:pt>
                <c:pt idx="555">
                  <c:v>194.09567217034615</c:v>
                </c:pt>
                <c:pt idx="556">
                  <c:v>175.90754901827952</c:v>
                </c:pt>
                <c:pt idx="557">
                  <c:v>175.45933658338095</c:v>
                </c:pt>
                <c:pt idx="558">
                  <c:v>160.75093131626929</c:v>
                </c:pt>
                <c:pt idx="559">
                  <c:v>176.26323543735796</c:v>
                </c:pt>
                <c:pt idx="560">
                  <c:v>169.95371666164229</c:v>
                </c:pt>
                <c:pt idx="561">
                  <c:v>154.4965960849826</c:v>
                </c:pt>
                <c:pt idx="562">
                  <c:v>167.0590233058447</c:v>
                </c:pt>
                <c:pt idx="563">
                  <c:v>175.23322131619966</c:v>
                </c:pt>
                <c:pt idx="564">
                  <c:v>164.62039650040535</c:v>
                </c:pt>
                <c:pt idx="565">
                  <c:v>176.09871826679262</c:v>
                </c:pt>
                <c:pt idx="566">
                  <c:v>172.19302479435342</c:v>
                </c:pt>
                <c:pt idx="567">
                  <c:v>177.04972905867817</c:v>
                </c:pt>
                <c:pt idx="568">
                  <c:v>178.78357705534978</c:v>
                </c:pt>
                <c:pt idx="569">
                  <c:v>179.96480014895448</c:v>
                </c:pt>
                <c:pt idx="570">
                  <c:v>192.29148913515712</c:v>
                </c:pt>
                <c:pt idx="571">
                  <c:v>199.343779499189</c:v>
                </c:pt>
                <c:pt idx="572">
                  <c:v>195.55903850161741</c:v>
                </c:pt>
                <c:pt idx="573">
                  <c:v>186.27115752702159</c:v>
                </c:pt>
                <c:pt idx="574">
                  <c:v>181.26400254153771</c:v>
                </c:pt>
                <c:pt idx="575">
                  <c:v>198.13569337009895</c:v>
                </c:pt>
                <c:pt idx="576">
                  <c:v>208.43835315395737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B1-44A0-9A42-B55736E7B822}"/>
            </c:ext>
          </c:extLst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Bloomberg Agg.</c:v>
                </c:pt>
              </c:strCache>
            </c:strRef>
          </c:tx>
          <c:marker>
            <c:symbol val="none"/>
          </c:marker>
          <c:cat>
            <c:numRef>
              <c:f>Sheet1!$F$3:$F$578</c:f>
              <c:numCache>
                <c:formatCode>mmm\-yy</c:formatCode>
                <c:ptCount val="576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</c:numCache>
            </c:numRef>
          </c:cat>
          <c:val>
            <c:numRef>
              <c:f>Sheet1!$L$2:$L$578</c:f>
              <c:numCache>
                <c:formatCode>"$"#,##0.00</c:formatCode>
                <c:ptCount val="577"/>
                <c:pt idx="0" formatCode="&quot;$&quot;#,##0.00_);[Red]\(&quot;$&quot;#,##0.00\)">
                  <c:v>1</c:v>
                </c:pt>
                <c:pt idx="1">
                  <c:v>1.0195000000000001</c:v>
                </c:pt>
                <c:pt idx="2">
                  <c:v>1.0272482000000001</c:v>
                </c:pt>
                <c:pt idx="3">
                  <c:v>1.0395751784</c:v>
                </c:pt>
                <c:pt idx="4">
                  <c:v>1.0453967993990401</c:v>
                </c:pt>
                <c:pt idx="5">
                  <c:v>1.0358836885245088</c:v>
                </c:pt>
                <c:pt idx="6">
                  <c:v>1.0505932369015569</c:v>
                </c:pt>
                <c:pt idx="7">
                  <c:v>1.0628851777733053</c:v>
                </c:pt>
                <c:pt idx="8">
                  <c:v>1.0819108224554475</c:v>
                </c:pt>
                <c:pt idx="9">
                  <c:v>1.0968411918053327</c:v>
                </c:pt>
                <c:pt idx="10">
                  <c:v>1.1086870766768302</c:v>
                </c:pt>
                <c:pt idx="11">
                  <c:v>1.1355173039324096</c:v>
                </c:pt>
                <c:pt idx="12">
                  <c:v>1.1561837188639794</c:v>
                </c:pt>
                <c:pt idx="13">
                  <c:v>1.133984991461791</c:v>
                </c:pt>
                <c:pt idx="14">
                  <c:v>1.1382941344293458</c:v>
                </c:pt>
                <c:pt idx="15">
                  <c:v>1.1468313404375658</c:v>
                </c:pt>
                <c:pt idx="16">
                  <c:v>1.1572675056355479</c:v>
                </c:pt>
                <c:pt idx="17">
                  <c:v>1.165252651424433</c:v>
                </c:pt>
                <c:pt idx="18">
                  <c:v>1.1817992390746599</c:v>
                </c:pt>
                <c:pt idx="19">
                  <c:v>1.1810901595312151</c:v>
                </c:pt>
                <c:pt idx="20">
                  <c:v>1.1924286250627147</c:v>
                </c:pt>
                <c:pt idx="21">
                  <c:v>1.1924286250627147</c:v>
                </c:pt>
                <c:pt idx="22">
                  <c:v>1.1861087533498824</c:v>
                </c:pt>
                <c:pt idx="23">
                  <c:v>1.1966651212546962</c:v>
                </c:pt>
                <c:pt idx="24">
                  <c:v>1.1913997947211756</c:v>
                </c:pt>
                <c:pt idx="25">
                  <c:v>1.1885404352138449</c:v>
                </c:pt>
                <c:pt idx="26">
                  <c:v>1.1931757429111789</c:v>
                </c:pt>
                <c:pt idx="27">
                  <c:v>1.1969939052884948</c:v>
                </c:pt>
                <c:pt idx="28">
                  <c:v>1.1986696967558987</c:v>
                </c:pt>
                <c:pt idx="29">
                  <c:v>1.1932756831204974</c:v>
                </c:pt>
                <c:pt idx="30">
                  <c:v>1.1929177004155613</c:v>
                </c:pt>
                <c:pt idx="31">
                  <c:v>1.2065169622002989</c:v>
                </c:pt>
                <c:pt idx="32">
                  <c:v>1.2255799302030637</c:v>
                </c:pt>
                <c:pt idx="33">
                  <c:v>1.2250896982309825</c:v>
                </c:pt>
                <c:pt idx="34">
                  <c:v>1.2078159334859255</c:v>
                </c:pt>
                <c:pt idx="35">
                  <c:v>1.2196525296340877</c:v>
                </c:pt>
                <c:pt idx="36">
                  <c:v>1.2079438653496004</c:v>
                </c:pt>
                <c:pt idx="37">
                  <c:v>1.230532415631638</c:v>
                </c:pt>
                <c:pt idx="38">
                  <c:v>1.2253641794859851</c:v>
                </c:pt>
                <c:pt idx="39">
                  <c:v>1.2379854305346907</c:v>
                </c:pt>
                <c:pt idx="40">
                  <c:v>1.2360046538458351</c:v>
                </c:pt>
                <c:pt idx="41">
                  <c:v>1.2591179408727522</c:v>
                </c:pt>
                <c:pt idx="42">
                  <c:v>1.2865667119837783</c:v>
                </c:pt>
                <c:pt idx="43">
                  <c:v>1.28720999533977</c:v>
                </c:pt>
                <c:pt idx="44">
                  <c:v>1.2838632493518864</c:v>
                </c:pt>
                <c:pt idx="45">
                  <c:v>1.270511071558627</c:v>
                </c:pt>
                <c:pt idx="46">
                  <c:v>1.1932639984078626</c:v>
                </c:pt>
                <c:pt idx="47">
                  <c:v>1.228107307161372</c:v>
                </c:pt>
                <c:pt idx="48">
                  <c:v>1.2314231968907077</c:v>
                </c:pt>
                <c:pt idx="49">
                  <c:v>1.1938647893855412</c:v>
                </c:pt>
                <c:pt idx="50">
                  <c:v>1.1231879938539171</c:v>
                </c:pt>
                <c:pt idx="51">
                  <c:v>1.1240865442490002</c:v>
                </c:pt>
                <c:pt idx="52">
                  <c:v>1.2515579583668368</c:v>
                </c:pt>
                <c:pt idx="53">
                  <c:v>1.3106314940017514</c:v>
                </c:pt>
                <c:pt idx="54">
                  <c:v>1.3354024292383844</c:v>
                </c:pt>
                <c:pt idx="55">
                  <c:v>1.3077595989531496</c:v>
                </c:pt>
                <c:pt idx="56">
                  <c:v>1.2609418053106267</c:v>
                </c:pt>
                <c:pt idx="57">
                  <c:v>1.2477019163548653</c:v>
                </c:pt>
                <c:pt idx="58">
                  <c:v>1.2333533443167843</c:v>
                </c:pt>
                <c:pt idx="59">
                  <c:v>1.2310099729625825</c:v>
                </c:pt>
                <c:pt idx="60">
                  <c:v>1.2646165452244611</c:v>
                </c:pt>
                <c:pt idx="61">
                  <c:v>1.2652488534970732</c:v>
                </c:pt>
                <c:pt idx="62">
                  <c:v>1.2412091252806288</c:v>
                </c:pt>
                <c:pt idx="63">
                  <c:v>1.2707499024623077</c:v>
                </c:pt>
                <c:pt idx="64">
                  <c:v>1.2253841309444033</c:v>
                </c:pt>
                <c:pt idx="65">
                  <c:v>1.2693754212453074</c:v>
                </c:pt>
                <c:pt idx="66">
                  <c:v>1.2664558577764433</c:v>
                </c:pt>
                <c:pt idx="67">
                  <c:v>1.242013259721358</c:v>
                </c:pt>
                <c:pt idx="68">
                  <c:v>1.2158067799412373</c:v>
                </c:pt>
                <c:pt idx="69">
                  <c:v>1.2149557151952783</c:v>
                </c:pt>
                <c:pt idx="70">
                  <c:v>1.2860306245342021</c:v>
                </c:pt>
                <c:pt idx="71">
                  <c:v>1.395600433744516</c:v>
                </c:pt>
                <c:pt idx="72">
                  <c:v>1.3434049775224712</c:v>
                </c:pt>
                <c:pt idx="73">
                  <c:v>1.3518684288808627</c:v>
                </c:pt>
                <c:pt idx="74">
                  <c:v>1.3782298632440395</c:v>
                </c:pt>
                <c:pt idx="75">
                  <c:v>1.3957333825072387</c:v>
                </c:pt>
                <c:pt idx="76">
                  <c:v>1.4348139172174414</c:v>
                </c:pt>
                <c:pt idx="77">
                  <c:v>1.458057902676364</c:v>
                </c:pt>
                <c:pt idx="78">
                  <c:v>1.4351663936043451</c:v>
                </c:pt>
                <c:pt idx="79">
                  <c:v>1.4968785485293319</c:v>
                </c:pt>
                <c:pt idx="80">
                  <c:v>1.5786081172790334</c:v>
                </c:pt>
                <c:pt idx="81">
                  <c:v>1.6425417460288343</c:v>
                </c:pt>
                <c:pt idx="82">
                  <c:v>1.7295964585683623</c:v>
                </c:pt>
                <c:pt idx="83">
                  <c:v>1.7465465038623322</c:v>
                </c:pt>
                <c:pt idx="84">
                  <c:v>1.7816520885899652</c:v>
                </c:pt>
                <c:pt idx="85">
                  <c:v>1.7846808971405681</c:v>
                </c:pt>
                <c:pt idx="86">
                  <c:v>1.8359012388885023</c:v>
                </c:pt>
                <c:pt idx="87">
                  <c:v>1.8406745821096122</c:v>
                </c:pt>
                <c:pt idx="88">
                  <c:v>1.8920294029504705</c:v>
                </c:pt>
                <c:pt idx="89">
                  <c:v>1.8672438177718194</c:v>
                </c:pt>
                <c:pt idx="90">
                  <c:v>1.8692977859713686</c:v>
                </c:pt>
                <c:pt idx="91">
                  <c:v>1.8251823582224445</c:v>
                </c:pt>
                <c:pt idx="92">
                  <c:v>1.8379586347300014</c:v>
                </c:pt>
                <c:pt idx="93">
                  <c:v>1.8986112696760913</c:v>
                </c:pt>
                <c:pt idx="94">
                  <c:v>1.9054462702469253</c:v>
                </c:pt>
                <c:pt idx="95">
                  <c:v>1.9271683577277403</c:v>
                </c:pt>
                <c:pt idx="96">
                  <c:v>1.9308299776074231</c:v>
                </c:pt>
                <c:pt idx="97">
                  <c:v>1.9706050751461359</c:v>
                </c:pt>
                <c:pt idx="98">
                  <c:v>1.9605549892628906</c:v>
                </c:pt>
                <c:pt idx="99">
                  <c:v>1.9385967733831462</c:v>
                </c:pt>
                <c:pt idx="100">
                  <c:v>1.9347195798363799</c:v>
                </c:pt>
                <c:pt idx="101">
                  <c:v>1.8743563289454848</c:v>
                </c:pt>
                <c:pt idx="102">
                  <c:v>1.8983480899559868</c:v>
                </c:pt>
                <c:pt idx="103">
                  <c:v>1.9837737540040061</c:v>
                </c:pt>
                <c:pt idx="104">
                  <c:v>2.0171011530712732</c:v>
                </c:pt>
                <c:pt idx="105">
                  <c:v>2.0651081605143697</c:v>
                </c:pt>
                <c:pt idx="106">
                  <c:v>2.1526687465201788</c:v>
                </c:pt>
                <c:pt idx="107">
                  <c:v>2.1912015170828902</c:v>
                </c:pt>
                <c:pt idx="108">
                  <c:v>2.2231930592323002</c:v>
                </c:pt>
                <c:pt idx="109">
                  <c:v>2.2738818609827964</c:v>
                </c:pt>
                <c:pt idx="110">
                  <c:v>2.2272672828326492</c:v>
                </c:pt>
                <c:pt idx="111">
                  <c:v>2.2727035354024352</c:v>
                </c:pt>
                <c:pt idx="112">
                  <c:v>2.3197484985852657</c:v>
                </c:pt>
                <c:pt idx="113">
                  <c:v>2.4410713450612751</c:v>
                </c:pt>
                <c:pt idx="114">
                  <c:v>2.4669467013189244</c:v>
                </c:pt>
                <c:pt idx="115">
                  <c:v>2.4583123878643081</c:v>
                </c:pt>
                <c:pt idx="116">
                  <c:v>2.504528660756157</c:v>
                </c:pt>
                <c:pt idx="117">
                  <c:v>2.5195558327206937</c:v>
                </c:pt>
                <c:pt idx="118">
                  <c:v>2.5724665052078279</c:v>
                </c:pt>
                <c:pt idx="119">
                  <c:v>2.634205701332816</c:v>
                </c:pt>
                <c:pt idx="120">
                  <c:v>2.7148123957935999</c:v>
                </c:pt>
                <c:pt idx="121">
                  <c:v>2.7300153452100444</c:v>
                </c:pt>
                <c:pt idx="122">
                  <c:v>2.8375779498113203</c:v>
                </c:pt>
                <c:pt idx="123">
                  <c:v>2.925826624050452</c:v>
                </c:pt>
                <c:pt idx="124">
                  <c:v>2.9413335051579197</c:v>
                </c:pt>
                <c:pt idx="125">
                  <c:v>2.8851540352094034</c:v>
                </c:pt>
                <c:pt idx="126">
                  <c:v>2.9607450709318899</c:v>
                </c:pt>
                <c:pt idx="127">
                  <c:v>2.9870957020631836</c:v>
                </c:pt>
                <c:pt idx="128">
                  <c:v>3.0614743850445567</c:v>
                </c:pt>
                <c:pt idx="129">
                  <c:v>3.0311657886326153</c:v>
                </c:pt>
                <c:pt idx="130">
                  <c:v>3.0751176925677881</c:v>
                </c:pt>
                <c:pt idx="131">
                  <c:v>3.1181693402637372</c:v>
                </c:pt>
                <c:pt idx="132">
                  <c:v>3.1300183837567395</c:v>
                </c:pt>
                <c:pt idx="133">
                  <c:v>3.1741516429677095</c:v>
                </c:pt>
                <c:pt idx="134">
                  <c:v>3.1960532893041864</c:v>
                </c:pt>
                <c:pt idx="135">
                  <c:v>3.1816710495023179</c:v>
                </c:pt>
                <c:pt idx="136">
                  <c:v>3.0944932627459547</c:v>
                </c:pt>
                <c:pt idx="137">
                  <c:v>3.0824247390212456</c:v>
                </c:pt>
                <c:pt idx="138">
                  <c:v>3.124962200419739</c:v>
                </c:pt>
                <c:pt idx="139">
                  <c:v>3.1224622306594032</c:v>
                </c:pt>
                <c:pt idx="140">
                  <c:v>3.1056009346138427</c:v>
                </c:pt>
                <c:pt idx="141">
                  <c:v>3.0394516347065679</c:v>
                </c:pt>
                <c:pt idx="142">
                  <c:v>3.1476561129021219</c:v>
                </c:pt>
                <c:pt idx="143">
                  <c:v>3.1728373618053389</c:v>
                </c:pt>
                <c:pt idx="144">
                  <c:v>3.2159879499258919</c:v>
                </c:pt>
                <c:pt idx="145">
                  <c:v>3.3291907257632829</c:v>
                </c:pt>
                <c:pt idx="146">
                  <c:v>3.3688080953998663</c:v>
                </c:pt>
                <c:pt idx="147">
                  <c:v>3.3371412993031075</c:v>
                </c:pt>
                <c:pt idx="148">
                  <c:v>3.3191207362868709</c:v>
                </c:pt>
                <c:pt idx="149">
                  <c:v>3.2968826273537486</c:v>
                </c:pt>
                <c:pt idx="150">
                  <c:v>3.3763374986729739</c:v>
                </c:pt>
                <c:pt idx="151">
                  <c:v>3.3587805436798743</c:v>
                </c:pt>
                <c:pt idx="152">
                  <c:v>3.3675133730934417</c:v>
                </c:pt>
                <c:pt idx="153">
                  <c:v>3.4436191753253533</c:v>
                </c:pt>
                <c:pt idx="154">
                  <c:v>3.5083592158214696</c:v>
                </c:pt>
                <c:pt idx="155">
                  <c:v>3.4659080693100299</c:v>
                </c:pt>
                <c:pt idx="156">
                  <c:v>3.4697205681862715</c:v>
                </c:pt>
                <c:pt idx="157">
                  <c:v>3.5196845443681539</c:v>
                </c:pt>
                <c:pt idx="158">
                  <c:v>3.4943428156487033</c:v>
                </c:pt>
                <c:pt idx="159">
                  <c:v>3.5093684897559925</c:v>
                </c:pt>
                <c:pt idx="160">
                  <c:v>3.5827142911918926</c:v>
                </c:pt>
                <c:pt idx="161">
                  <c:v>3.6769396770502394</c:v>
                </c:pt>
                <c:pt idx="162">
                  <c:v>3.7887186432325666</c:v>
                </c:pt>
                <c:pt idx="163">
                  <c:v>3.8694183503334205</c:v>
                </c:pt>
                <c:pt idx="164">
                  <c:v>3.8121509587484859</c:v>
                </c:pt>
                <c:pt idx="165">
                  <c:v>3.8315929286381034</c:v>
                </c:pt>
                <c:pt idx="166">
                  <c:v>3.9258501146826004</c:v>
                </c:pt>
                <c:pt idx="167">
                  <c:v>3.9631456907720852</c:v>
                </c:pt>
                <c:pt idx="168">
                  <c:v>3.9738461841371695</c:v>
                </c:pt>
                <c:pt idx="169">
                  <c:v>3.926557414545937</c:v>
                </c:pt>
                <c:pt idx="170">
                  <c:v>3.9391223982724846</c:v>
                </c:pt>
                <c:pt idx="171">
                  <c:v>3.9418797839512751</c:v>
                </c:pt>
                <c:pt idx="172">
                  <c:v>3.9056144899389236</c:v>
                </c:pt>
                <c:pt idx="173">
                  <c:v>4.0212206788411162</c:v>
                </c:pt>
                <c:pt idx="174">
                  <c:v>4.0859623317704585</c:v>
                </c:pt>
                <c:pt idx="175">
                  <c:v>4.1423486119488908</c:v>
                </c:pt>
                <c:pt idx="176">
                  <c:v>4.0868411405487759</c:v>
                </c:pt>
                <c:pt idx="177">
                  <c:v>4.1207619220153306</c:v>
                </c:pt>
                <c:pt idx="178">
                  <c:v>4.1730955984249247</c:v>
                </c:pt>
                <c:pt idx="179">
                  <c:v>4.2628171537910609</c:v>
                </c:pt>
                <c:pt idx="180">
                  <c:v>4.3293171013902016</c:v>
                </c:pt>
                <c:pt idx="181">
                  <c:v>4.3830006334474403</c:v>
                </c:pt>
                <c:pt idx="182">
                  <c:v>4.4202561388317436</c:v>
                </c:pt>
                <c:pt idx="183">
                  <c:v>4.4507559061896824</c:v>
                </c:pt>
                <c:pt idx="184">
                  <c:v>4.4988240699765303</c:v>
                </c:pt>
                <c:pt idx="185">
                  <c:v>4.5249172495823942</c:v>
                </c:pt>
                <c:pt idx="186">
                  <c:v>4.5226547909576036</c:v>
                </c:pt>
                <c:pt idx="187">
                  <c:v>4.5855196925519142</c:v>
                </c:pt>
                <c:pt idx="188">
                  <c:v>4.6845669179110354</c:v>
                </c:pt>
                <c:pt idx="189">
                  <c:v>4.7796636263446297</c:v>
                </c:pt>
                <c:pt idx="190">
                  <c:v>4.8327178925970555</c:v>
                </c:pt>
                <c:pt idx="191">
                  <c:v>4.8771788972089487</c:v>
                </c:pt>
                <c:pt idx="192">
                  <c:v>5.0220311104560551</c:v>
                </c:pt>
                <c:pt idx="193">
                  <c:v>4.9537314873538527</c:v>
                </c:pt>
                <c:pt idx="194">
                  <c:v>4.9859307420216528</c:v>
                </c:pt>
                <c:pt idx="195">
                  <c:v>4.9580095298663309</c:v>
                </c:pt>
                <c:pt idx="196">
                  <c:v>4.9937071984813688</c:v>
                </c:pt>
                <c:pt idx="197">
                  <c:v>5.0880882645326659</c:v>
                </c:pt>
                <c:pt idx="198">
                  <c:v>5.1583038825832173</c:v>
                </c:pt>
                <c:pt idx="199">
                  <c:v>5.2635332817879146</c:v>
                </c:pt>
                <c:pt idx="200">
                  <c:v>5.3166949679339721</c:v>
                </c:pt>
                <c:pt idx="201">
                  <c:v>5.3799636380523861</c:v>
                </c:pt>
                <c:pt idx="202">
                  <c:v>5.3084101216662898</c:v>
                </c:pt>
                <c:pt idx="203">
                  <c:v>5.3094718036906228</c:v>
                </c:pt>
                <c:pt idx="204">
                  <c:v>5.3938924053693036</c:v>
                </c:pt>
                <c:pt idx="205">
                  <c:v>5.497455139552395</c:v>
                </c:pt>
                <c:pt idx="206">
                  <c:v>5.5936606044945618</c:v>
                </c:pt>
                <c:pt idx="207">
                  <c:v>5.6171539790334393</c:v>
                </c:pt>
                <c:pt idx="208">
                  <c:v>5.6564740568866725</c:v>
                </c:pt>
                <c:pt idx="209">
                  <c:v>5.6638274731606257</c:v>
                </c:pt>
                <c:pt idx="210">
                  <c:v>5.7663427504248332</c:v>
                </c:pt>
                <c:pt idx="211">
                  <c:v>5.7992109041022548</c:v>
                </c:pt>
                <c:pt idx="212">
                  <c:v>5.9006970949240447</c:v>
                </c:pt>
                <c:pt idx="213">
                  <c:v>5.9166289770803395</c:v>
                </c:pt>
                <c:pt idx="214">
                  <c:v>5.9385205042955374</c:v>
                </c:pt>
                <c:pt idx="215">
                  <c:v>5.8880430800090258</c:v>
                </c:pt>
                <c:pt idx="216">
                  <c:v>5.9198385126410749</c:v>
                </c:pt>
                <c:pt idx="217">
                  <c:v>5.9997563325617298</c:v>
                </c:pt>
                <c:pt idx="218">
                  <c:v>5.8953605723751563</c:v>
                </c:pt>
                <c:pt idx="219">
                  <c:v>5.7497451662374903</c:v>
                </c:pt>
                <c:pt idx="220">
                  <c:v>5.7037472049075904</c:v>
                </c:pt>
                <c:pt idx="221">
                  <c:v>5.7031768301870995</c:v>
                </c:pt>
                <c:pt idx="222">
                  <c:v>5.6912001588437064</c:v>
                </c:pt>
                <c:pt idx="223">
                  <c:v>5.8044550420046965</c:v>
                </c:pt>
                <c:pt idx="224">
                  <c:v>5.8114203880551027</c:v>
                </c:pt>
                <c:pt idx="225">
                  <c:v>5.7259925083506928</c:v>
                </c:pt>
                <c:pt idx="226">
                  <c:v>5.7208391150931774</c:v>
                </c:pt>
                <c:pt idx="227">
                  <c:v>5.7082532690399725</c:v>
                </c:pt>
                <c:pt idx="228">
                  <c:v>5.7476402165963476</c:v>
                </c:pt>
                <c:pt idx="229">
                  <c:v>5.8614434928849555</c:v>
                </c:pt>
                <c:pt idx="230">
                  <c:v>6.0009458480156175</c:v>
                </c:pt>
                <c:pt idx="231">
                  <c:v>6.0375516176885125</c:v>
                </c:pt>
                <c:pt idx="232">
                  <c:v>6.1220773403361521</c:v>
                </c:pt>
                <c:pt idx="233">
                  <c:v>6.3590017334071609</c:v>
                </c:pt>
                <c:pt idx="234">
                  <c:v>6.4054224460610341</c:v>
                </c:pt>
                <c:pt idx="235">
                  <c:v>6.3913305166796999</c:v>
                </c:pt>
                <c:pt idx="236">
                  <c:v>6.4686656159315241</c:v>
                </c:pt>
                <c:pt idx="237">
                  <c:v>6.53141167240606</c:v>
                </c:pt>
                <c:pt idx="238">
                  <c:v>6.6163200241473383</c:v>
                </c:pt>
                <c:pt idx="239">
                  <c:v>6.7155648245095474</c:v>
                </c:pt>
                <c:pt idx="240">
                  <c:v>6.8095827320526814</c:v>
                </c:pt>
                <c:pt idx="241">
                  <c:v>6.8545259780842285</c:v>
                </c:pt>
                <c:pt idx="242">
                  <c:v>6.7352572260655634</c:v>
                </c:pt>
                <c:pt idx="243">
                  <c:v>6.6881104254831047</c:v>
                </c:pt>
                <c:pt idx="244">
                  <c:v>6.6506570071003992</c:v>
                </c:pt>
                <c:pt idx="245">
                  <c:v>6.6373556930861985</c:v>
                </c:pt>
                <c:pt idx="246">
                  <c:v>6.7262962593735542</c:v>
                </c:pt>
                <c:pt idx="247">
                  <c:v>6.7444572592738625</c:v>
                </c:pt>
                <c:pt idx="248">
                  <c:v>6.7329916819330968</c:v>
                </c:pt>
                <c:pt idx="249">
                  <c:v>6.8501457371987335</c:v>
                </c:pt>
                <c:pt idx="250">
                  <c:v>7.0022189725645454</c:v>
                </c:pt>
                <c:pt idx="251">
                  <c:v>7.1219569169953987</c:v>
                </c:pt>
                <c:pt idx="252">
                  <c:v>7.0557227176673418</c:v>
                </c:pt>
                <c:pt idx="253">
                  <c:v>7.0775954580921114</c:v>
                </c:pt>
                <c:pt idx="254">
                  <c:v>7.0952894467373415</c:v>
                </c:pt>
                <c:pt idx="255">
                  <c:v>7.0165317338785567</c:v>
                </c:pt>
                <c:pt idx="256">
                  <c:v>7.1217797098867344</c:v>
                </c:pt>
                <c:pt idx="257">
                  <c:v>7.1894366171306592</c:v>
                </c:pt>
                <c:pt idx="258">
                  <c:v>7.2749909128745145</c:v>
                </c:pt>
                <c:pt idx="259">
                  <c:v>7.4714156675221259</c:v>
                </c:pt>
                <c:pt idx="260">
                  <c:v>7.4079086343481881</c:v>
                </c:pt>
                <c:pt idx="261">
                  <c:v>7.5175456821365412</c:v>
                </c:pt>
                <c:pt idx="262">
                  <c:v>7.6265500945275209</c:v>
                </c:pt>
                <c:pt idx="263">
                  <c:v>7.6616322249623474</c:v>
                </c:pt>
                <c:pt idx="264">
                  <c:v>7.7390147104344669</c:v>
                </c:pt>
                <c:pt idx="265">
                  <c:v>7.8380740987280273</c:v>
                </c:pt>
                <c:pt idx="266">
                  <c:v>7.8318036394490447</c:v>
                </c:pt>
                <c:pt idx="267">
                  <c:v>7.858431771823172</c:v>
                </c:pt>
                <c:pt idx="268">
                  <c:v>7.8992956170366533</c:v>
                </c:pt>
                <c:pt idx="269">
                  <c:v>7.9743389253985022</c:v>
                </c:pt>
                <c:pt idx="270">
                  <c:v>8.0421208062643892</c:v>
                </c:pt>
                <c:pt idx="271">
                  <c:v>8.0590092599575449</c:v>
                </c:pt>
                <c:pt idx="272">
                  <c:v>8.1903711108948531</c:v>
                </c:pt>
                <c:pt idx="273">
                  <c:v>8.3820257948897936</c:v>
                </c:pt>
                <c:pt idx="274">
                  <c:v>8.3376010581768778</c:v>
                </c:pt>
                <c:pt idx="275">
                  <c:v>8.3851253842084859</c:v>
                </c:pt>
                <c:pt idx="276">
                  <c:v>8.4102807603611112</c:v>
                </c:pt>
                <c:pt idx="277">
                  <c:v>8.4699937537596757</c:v>
                </c:pt>
                <c:pt idx="278">
                  <c:v>8.3217688630688809</c:v>
                </c:pt>
                <c:pt idx="279">
                  <c:v>8.3675385918157605</c:v>
                </c:pt>
                <c:pt idx="280">
                  <c:v>8.3943147153095712</c:v>
                </c:pt>
                <c:pt idx="281">
                  <c:v>8.3204447458148465</c:v>
                </c:pt>
                <c:pt idx="282">
                  <c:v>8.2938193226282397</c:v>
                </c:pt>
                <c:pt idx="283">
                  <c:v>8.2589852814732012</c:v>
                </c:pt>
                <c:pt idx="284">
                  <c:v>8.2548557888324652</c:v>
                </c:pt>
                <c:pt idx="285">
                  <c:v>8.3506121159829227</c:v>
                </c:pt>
                <c:pt idx="286">
                  <c:v>8.3815093808120604</c:v>
                </c:pt>
                <c:pt idx="287">
                  <c:v>8.3806712298739789</c:v>
                </c:pt>
                <c:pt idx="288">
                  <c:v>8.3404440079705839</c:v>
                </c:pt>
                <c:pt idx="289">
                  <c:v>8.3129205427442816</c:v>
                </c:pt>
                <c:pt idx="290">
                  <c:v>8.4135068813114877</c:v>
                </c:pt>
                <c:pt idx="291">
                  <c:v>8.5245651721448006</c:v>
                </c:pt>
                <c:pt idx="292">
                  <c:v>8.4998439331455806</c:v>
                </c:pt>
                <c:pt idx="293">
                  <c:v>8.4955940111790085</c:v>
                </c:pt>
                <c:pt idx="294">
                  <c:v>8.6723023666115306</c:v>
                </c:pt>
                <c:pt idx="295">
                  <c:v>8.7512203181476966</c:v>
                </c:pt>
                <c:pt idx="296">
                  <c:v>8.8781130127608385</c:v>
                </c:pt>
                <c:pt idx="297">
                  <c:v>8.9340451247412318</c:v>
                </c:pt>
                <c:pt idx="298">
                  <c:v>8.9930098225645239</c:v>
                </c:pt>
                <c:pt idx="299">
                  <c:v>9.1404951836545809</c:v>
                </c:pt>
                <c:pt idx="300">
                  <c:v>9.3105083940705562</c:v>
                </c:pt>
                <c:pt idx="301">
                  <c:v>9.4622696808939057</c:v>
                </c:pt>
                <c:pt idx="302">
                  <c:v>9.5445914271176822</c:v>
                </c:pt>
                <c:pt idx="303">
                  <c:v>9.5923143842532692</c:v>
                </c:pt>
                <c:pt idx="304">
                  <c:v>9.5520266638394062</c:v>
                </c:pt>
                <c:pt idx="305">
                  <c:v>9.6093388238224424</c:v>
                </c:pt>
                <c:pt idx="306">
                  <c:v>9.6458543113529682</c:v>
                </c:pt>
                <c:pt idx="307">
                  <c:v>9.8619214479272745</c:v>
                </c:pt>
                <c:pt idx="308">
                  <c:v>9.9753335445784383</c:v>
                </c:pt>
                <c:pt idx="309">
                  <c:v>10.091047413695549</c:v>
                </c:pt>
                <c:pt idx="310">
                  <c:v>10.301950304641785</c:v>
                </c:pt>
                <c:pt idx="311">
                  <c:v>10.159783390437727</c:v>
                </c:pt>
                <c:pt idx="312">
                  <c:v>10.094760776738926</c:v>
                </c:pt>
                <c:pt idx="313">
                  <c:v>10.176528339030511</c:v>
                </c:pt>
                <c:pt idx="314">
                  <c:v>10.275240663919108</c:v>
                </c:pt>
                <c:pt idx="315">
                  <c:v>10.104671668898051</c:v>
                </c:pt>
                <c:pt idx="316">
                  <c:v>10.300702299274674</c:v>
                </c:pt>
                <c:pt idx="317">
                  <c:v>10.388258268818507</c:v>
                </c:pt>
                <c:pt idx="318">
                  <c:v>10.478636115757228</c:v>
                </c:pt>
                <c:pt idx="319">
                  <c:v>10.605427612757889</c:v>
                </c:pt>
                <c:pt idx="320">
                  <c:v>10.784659339413498</c:v>
                </c:pt>
                <c:pt idx="321">
                  <c:v>10.959370820711996</c:v>
                </c:pt>
                <c:pt idx="322">
                  <c:v>10.908957714936721</c:v>
                </c:pt>
                <c:pt idx="323">
                  <c:v>10.905685027622241</c:v>
                </c:pt>
                <c:pt idx="324">
                  <c:v>11.131432707694021</c:v>
                </c:pt>
                <c:pt idx="325">
                  <c:v>11.141450997130944</c:v>
                </c:pt>
                <c:pt idx="326">
                  <c:v>11.295203020891352</c:v>
                </c:pt>
                <c:pt idx="327">
                  <c:v>11.286166858474639</c:v>
                </c:pt>
                <c:pt idx="328">
                  <c:v>11.379842043399977</c:v>
                </c:pt>
                <c:pt idx="329">
                  <c:v>11.591507105407215</c:v>
                </c:pt>
                <c:pt idx="330">
                  <c:v>11.5683240911964</c:v>
                </c:pt>
                <c:pt idx="331">
                  <c:v>11.179628401732202</c:v>
                </c:pt>
                <c:pt idx="332">
                  <c:v>11.253413949183635</c:v>
                </c:pt>
                <c:pt idx="333">
                  <c:v>11.551629418837001</c:v>
                </c:pt>
                <c:pt idx="334">
                  <c:v>11.444199265241817</c:v>
                </c:pt>
                <c:pt idx="335">
                  <c:v>11.471665343478398</c:v>
                </c:pt>
                <c:pt idx="336">
                  <c:v>11.588676329981878</c:v>
                </c:pt>
                <c:pt idx="337">
                  <c:v>11.681385740621733</c:v>
                </c:pt>
                <c:pt idx="338">
                  <c:v>11.807782895916391</c:v>
                </c:pt>
                <c:pt idx="339">
                  <c:v>11.89628861082794</c:v>
                </c:pt>
                <c:pt idx="340">
                  <c:v>11.586722491616813</c:v>
                </c:pt>
                <c:pt idx="341">
                  <c:v>11.540337074639389</c:v>
                </c:pt>
                <c:pt idx="342">
                  <c:v>11.605541737858474</c:v>
                </c:pt>
                <c:pt idx="343">
                  <c:v>11.720591377210104</c:v>
                </c:pt>
                <c:pt idx="344">
                  <c:v>11.944454672514816</c:v>
                </c:pt>
                <c:pt idx="345">
                  <c:v>11.976704700130606</c:v>
                </c:pt>
                <c:pt idx="346">
                  <c:v>12.077125536495696</c:v>
                </c:pt>
                <c:pt idx="347">
                  <c:v>11.980796046292815</c:v>
                </c:pt>
                <c:pt idx="348">
                  <c:v>12.091052072699595</c:v>
                </c:pt>
                <c:pt idx="349">
                  <c:v>12.16691747928548</c:v>
                </c:pt>
                <c:pt idx="350">
                  <c:v>12.095132666157696</c:v>
                </c:pt>
                <c:pt idx="351">
                  <c:v>12.033447489560292</c:v>
                </c:pt>
                <c:pt idx="352">
                  <c:v>12.196299436414503</c:v>
                </c:pt>
                <c:pt idx="353">
                  <c:v>12.328246775199636</c:v>
                </c:pt>
                <c:pt idx="354">
                  <c:v>12.39547504846451</c:v>
                </c:pt>
                <c:pt idx="355">
                  <c:v>12.282727144895436</c:v>
                </c:pt>
                <c:pt idx="356">
                  <c:v>12.440185298994242</c:v>
                </c:pt>
                <c:pt idx="357">
                  <c:v>12.311939731043413</c:v>
                </c:pt>
                <c:pt idx="358">
                  <c:v>12.214542721393689</c:v>
                </c:pt>
                <c:pt idx="359">
                  <c:v>12.268592159659111</c:v>
                </c:pt>
                <c:pt idx="360">
                  <c:v>12.385165955748763</c:v>
                </c:pt>
                <c:pt idx="361">
                  <c:v>12.385923226904861</c:v>
                </c:pt>
                <c:pt idx="362">
                  <c:v>12.426990681374726</c:v>
                </c:pt>
                <c:pt idx="363">
                  <c:v>12.305068132442067</c:v>
                </c:pt>
                <c:pt idx="364">
                  <c:v>12.282790674095583</c:v>
                </c:pt>
                <c:pt idx="365">
                  <c:v>12.269631796180752</c:v>
                </c:pt>
                <c:pt idx="366">
                  <c:v>12.295672790314137</c:v>
                </c:pt>
                <c:pt idx="367">
                  <c:v>12.461902859852819</c:v>
                </c:pt>
                <c:pt idx="368">
                  <c:v>12.652703378278682</c:v>
                </c:pt>
                <c:pt idx="369">
                  <c:v>12.76385018186445</c:v>
                </c:pt>
                <c:pt idx="370">
                  <c:v>12.848297913044636</c:v>
                </c:pt>
                <c:pt idx="371">
                  <c:v>12.997371027073036</c:v>
                </c:pt>
                <c:pt idx="372">
                  <c:v>12.921910015640986</c:v>
                </c:pt>
                <c:pt idx="373">
                  <c:v>12.916577329453036</c:v>
                </c:pt>
                <c:pt idx="374">
                  <c:v>13.115759244315848</c:v>
                </c:pt>
                <c:pt idx="375">
                  <c:v>13.11618233641228</c:v>
                </c:pt>
                <c:pt idx="376">
                  <c:v>13.186917179804432</c:v>
                </c:pt>
                <c:pt idx="377">
                  <c:v>13.086927372376415</c:v>
                </c:pt>
                <c:pt idx="378">
                  <c:v>13.048240948019112</c:v>
                </c:pt>
                <c:pt idx="379">
                  <c:v>13.157094233172417</c:v>
                </c:pt>
                <c:pt idx="380">
                  <c:v>13.318365109290824</c:v>
                </c:pt>
                <c:pt idx="381">
                  <c:v>13.419376145160552</c:v>
                </c:pt>
                <c:pt idx="382">
                  <c:v>13.53993210462342</c:v>
                </c:pt>
                <c:pt idx="383">
                  <c:v>13.783404125367994</c:v>
                </c:pt>
                <c:pt idx="384">
                  <c:v>13.822130774279389</c:v>
                </c:pt>
                <c:pt idx="385">
                  <c:v>14.054365095831592</c:v>
                </c:pt>
                <c:pt idx="386">
                  <c:v>14.073818961074187</c:v>
                </c:pt>
                <c:pt idx="387">
                  <c:v>14.12181833566682</c:v>
                </c:pt>
                <c:pt idx="388">
                  <c:v>14.092330066887746</c:v>
                </c:pt>
                <c:pt idx="389">
                  <c:v>13.988971023355523</c:v>
                </c:pt>
                <c:pt idx="390">
                  <c:v>13.977757864267772</c:v>
                </c:pt>
                <c:pt idx="391">
                  <c:v>13.966336295861812</c:v>
                </c:pt>
                <c:pt idx="392">
                  <c:v>14.098829872486915</c:v>
                </c:pt>
                <c:pt idx="393">
                  <c:v>13.909478233580751</c:v>
                </c:pt>
                <c:pt idx="394">
                  <c:v>13.58115709555935</c:v>
                </c:pt>
                <c:pt idx="395">
                  <c:v>14.02320798450584</c:v>
                </c:pt>
                <c:pt idx="396">
                  <c:v>14.546443209556536</c:v>
                </c:pt>
                <c:pt idx="397">
                  <c:v>14.418055597741139</c:v>
                </c:pt>
                <c:pt idx="398">
                  <c:v>14.363612114350177</c:v>
                </c:pt>
                <c:pt idx="399">
                  <c:v>14.56328846712044</c:v>
                </c:pt>
                <c:pt idx="400">
                  <c:v>14.632992699758725</c:v>
                </c:pt>
                <c:pt idx="401">
                  <c:v>14.739092324302575</c:v>
                </c:pt>
                <c:pt idx="402">
                  <c:v>14.822875254610754</c:v>
                </c:pt>
                <c:pt idx="403">
                  <c:v>15.062020028040628</c:v>
                </c:pt>
                <c:pt idx="404">
                  <c:v>15.21796896315108</c:v>
                </c:pt>
                <c:pt idx="405">
                  <c:v>15.377862227321256</c:v>
                </c:pt>
                <c:pt idx="406">
                  <c:v>15.453807762146102</c:v>
                </c:pt>
                <c:pt idx="407">
                  <c:v>15.653855707248743</c:v>
                </c:pt>
                <c:pt idx="408">
                  <c:v>15.409105868376347</c:v>
                </c:pt>
                <c:pt idx="409">
                  <c:v>15.644523572908136</c:v>
                </c:pt>
                <c:pt idx="410">
                  <c:v>15.702927223330287</c:v>
                </c:pt>
                <c:pt idx="411">
                  <c:v>15.683672818446809</c:v>
                </c:pt>
                <c:pt idx="412">
                  <c:v>15.846936822401252</c:v>
                </c:pt>
                <c:pt idx="413">
                  <c:v>15.980221652290444</c:v>
                </c:pt>
                <c:pt idx="414">
                  <c:v>16.230816870831877</c:v>
                </c:pt>
                <c:pt idx="415">
                  <c:v>16.404062039149746</c:v>
                </c:pt>
                <c:pt idx="416">
                  <c:v>16.615108074449221</c:v>
                </c:pt>
                <c:pt idx="417">
                  <c:v>16.632839126288427</c:v>
                </c:pt>
                <c:pt idx="418">
                  <c:v>16.692026059736435</c:v>
                </c:pt>
                <c:pt idx="419">
                  <c:v>16.596083887738281</c:v>
                </c:pt>
                <c:pt idx="420">
                  <c:v>16.417124999279238</c:v>
                </c:pt>
                <c:pt idx="421">
                  <c:v>16.436193271618141</c:v>
                </c:pt>
                <c:pt idx="422">
                  <c:v>16.4773218292389</c:v>
                </c:pt>
                <c:pt idx="423">
                  <c:v>16.486427029213054</c:v>
                </c:pt>
                <c:pt idx="424">
                  <c:v>16.695735216599342</c:v>
                </c:pt>
                <c:pt idx="425">
                  <c:v>16.913646339838376</c:v>
                </c:pt>
                <c:pt idx="426">
                  <c:v>16.864102864991981</c:v>
                </c:pt>
                <c:pt idx="427">
                  <c:v>17.131716353706487</c:v>
                </c:pt>
                <c:pt idx="428">
                  <c:v>17.382022250713387</c:v>
                </c:pt>
                <c:pt idx="429">
                  <c:v>17.508432969291253</c:v>
                </c:pt>
                <c:pt idx="430">
                  <c:v>17.527280723847277</c:v>
                </c:pt>
                <c:pt idx="431">
                  <c:v>17.512047462700952</c:v>
                </c:pt>
                <c:pt idx="432">
                  <c:v>17.704525717662154</c:v>
                </c:pt>
                <c:pt idx="433">
                  <c:v>17.859907832250062</c:v>
                </c:pt>
                <c:pt idx="434">
                  <c:v>17.855833978343572</c:v>
                </c:pt>
                <c:pt idx="435">
                  <c:v>17.757996217961523</c:v>
                </c:pt>
                <c:pt idx="436">
                  <c:v>17.95491467886589</c:v>
                </c:pt>
                <c:pt idx="437">
                  <c:v>18.117345496883754</c:v>
                </c:pt>
                <c:pt idx="438">
                  <c:v>18.12445282281811</c:v>
                </c:pt>
                <c:pt idx="439">
                  <c:v>18.374463565869451</c:v>
                </c:pt>
                <c:pt idx="440">
                  <c:v>18.386491324349496</c:v>
                </c:pt>
                <c:pt idx="441">
                  <c:v>18.411720776825451</c:v>
                </c:pt>
                <c:pt idx="442">
                  <c:v>18.447935644725234</c:v>
                </c:pt>
                <c:pt idx="443">
                  <c:v>18.477051525303835</c:v>
                </c:pt>
                <c:pt idx="444">
                  <c:v>18.450741619273948</c:v>
                </c:pt>
                <c:pt idx="445">
                  <c:v>18.321696910979846</c:v>
                </c:pt>
                <c:pt idx="446">
                  <c:v>18.413575202675624</c:v>
                </c:pt>
                <c:pt idx="447">
                  <c:v>18.428265541924173</c:v>
                </c:pt>
                <c:pt idx="448">
                  <c:v>18.614781784211466</c:v>
                </c:pt>
                <c:pt idx="449">
                  <c:v>18.282584411917206</c:v>
                </c:pt>
                <c:pt idx="450">
                  <c:v>17.999829806229997</c:v>
                </c:pt>
                <c:pt idx="451">
                  <c:v>18.024427680649744</c:v>
                </c:pt>
                <c:pt idx="452">
                  <c:v>17.932243115133566</c:v>
                </c:pt>
                <c:pt idx="453">
                  <c:v>18.102013251977937</c:v>
                </c:pt>
                <c:pt idx="454">
                  <c:v>18.248352959194147</c:v>
                </c:pt>
                <c:pt idx="455">
                  <c:v>18.180098808856052</c:v>
                </c:pt>
                <c:pt idx="456">
                  <c:v>18.077354451302362</c:v>
                </c:pt>
                <c:pt idx="457">
                  <c:v>18.344457050974604</c:v>
                </c:pt>
                <c:pt idx="458">
                  <c:v>18.441950041971843</c:v>
                </c:pt>
                <c:pt idx="459">
                  <c:v>18.410538773965101</c:v>
                </c:pt>
                <c:pt idx="460">
                  <c:v>18.565946828284581</c:v>
                </c:pt>
                <c:pt idx="461">
                  <c:v>18.777272789760186</c:v>
                </c:pt>
                <c:pt idx="462">
                  <c:v>18.78697311386156</c:v>
                </c:pt>
                <c:pt idx="463">
                  <c:v>18.739843975963222</c:v>
                </c:pt>
                <c:pt idx="464">
                  <c:v>18.946736924459636</c:v>
                </c:pt>
                <c:pt idx="465">
                  <c:v>18.818151468751754</c:v>
                </c:pt>
                <c:pt idx="466">
                  <c:v>19.003087582455187</c:v>
                </c:pt>
                <c:pt idx="467">
                  <c:v>19.137895212120664</c:v>
                </c:pt>
                <c:pt idx="468">
                  <c:v>19.155794183151805</c:v>
                </c:pt>
                <c:pt idx="469">
                  <c:v>19.557475973640756</c:v>
                </c:pt>
                <c:pt idx="470">
                  <c:v>19.373589103802026</c:v>
                </c:pt>
                <c:pt idx="471">
                  <c:v>19.463551110688712</c:v>
                </c:pt>
                <c:pt idx="472">
                  <c:v>19.393713532267522</c:v>
                </c:pt>
                <c:pt idx="473">
                  <c:v>19.34700762093782</c:v>
                </c:pt>
                <c:pt idx="474">
                  <c:v>19.136055455147808</c:v>
                </c:pt>
                <c:pt idx="475">
                  <c:v>19.26907285757791</c:v>
                </c:pt>
                <c:pt idx="476">
                  <c:v>19.241401815732857</c:v>
                </c:pt>
                <c:pt idx="477">
                  <c:v>19.371555770054936</c:v>
                </c:pt>
                <c:pt idx="478">
                  <c:v>19.374772498251087</c:v>
                </c:pt>
                <c:pt idx="479">
                  <c:v>19.323589034130698</c:v>
                </c:pt>
                <c:pt idx="480">
                  <c:v>19.261142411732894</c:v>
                </c:pt>
                <c:pt idx="481">
                  <c:v>19.526198020312339</c:v>
                </c:pt>
                <c:pt idx="482">
                  <c:v>19.664714272084098</c:v>
                </c:pt>
                <c:pt idx="483">
                  <c:v>19.845138021597524</c:v>
                </c:pt>
                <c:pt idx="484">
                  <c:v>19.921311928808915</c:v>
                </c:pt>
                <c:pt idx="485">
                  <c:v>19.926421723405213</c:v>
                </c:pt>
                <c:pt idx="486">
                  <c:v>20.284456492659732</c:v>
                </c:pt>
                <c:pt idx="487">
                  <c:v>20.412698755705549</c:v>
                </c:pt>
                <c:pt idx="488">
                  <c:v>20.389356467249822</c:v>
                </c:pt>
                <c:pt idx="489">
                  <c:v>20.377411085468236</c:v>
                </c:pt>
                <c:pt idx="490">
                  <c:v>20.221546189665354</c:v>
                </c:pt>
                <c:pt idx="491">
                  <c:v>19.743231515412912</c:v>
                </c:pt>
                <c:pt idx="492">
                  <c:v>19.771076942688449</c:v>
                </c:pt>
                <c:pt idx="493">
                  <c:v>19.809870739563358</c:v>
                </c:pt>
                <c:pt idx="494">
                  <c:v>19.94301320766683</c:v>
                </c:pt>
                <c:pt idx="495">
                  <c:v>19.932554920030814</c:v>
                </c:pt>
                <c:pt idx="496">
                  <c:v>20.086375114089282</c:v>
                </c:pt>
                <c:pt idx="497">
                  <c:v>20.24098281167679</c:v>
                </c:pt>
                <c:pt idx="498">
                  <c:v>20.220610989128119</c:v>
                </c:pt>
                <c:pt idx="499">
                  <c:v>20.307623766269732</c:v>
                </c:pt>
                <c:pt idx="500">
                  <c:v>20.489778289808044</c:v>
                </c:pt>
                <c:pt idx="501">
                  <c:v>20.392188069819618</c:v>
                </c:pt>
                <c:pt idx="502">
                  <c:v>20.404001562094408</c:v>
                </c:pt>
                <c:pt idx="503">
                  <c:v>20.377810851022893</c:v>
                </c:pt>
                <c:pt idx="504">
                  <c:v>20.471335785945239</c:v>
                </c:pt>
                <c:pt idx="505">
                  <c:v>20.235570443503338</c:v>
                </c:pt>
                <c:pt idx="506">
                  <c:v>20.043748227660792</c:v>
                </c:pt>
                <c:pt idx="507">
                  <c:v>20.172288560554801</c:v>
                </c:pt>
                <c:pt idx="508">
                  <c:v>20.0222578583124</c:v>
                </c:pt>
                <c:pt idx="509">
                  <c:v>20.165153481054755</c:v>
                </c:pt>
                <c:pt idx="510">
                  <c:v>20.140351487653774</c:v>
                </c:pt>
                <c:pt idx="511">
                  <c:v>20.145141322437553</c:v>
                </c:pt>
                <c:pt idx="512">
                  <c:v>20.274765749992394</c:v>
                </c:pt>
                <c:pt idx="513">
                  <c:v>20.144205684301042</c:v>
                </c:pt>
                <c:pt idx="514">
                  <c:v>19.985017879628636</c:v>
                </c:pt>
                <c:pt idx="515">
                  <c:v>20.10431982082881</c:v>
                </c:pt>
                <c:pt idx="516">
                  <c:v>20.473662595024109</c:v>
                </c:pt>
                <c:pt idx="517">
                  <c:v>20.691081659931964</c:v>
                </c:pt>
                <c:pt idx="518">
                  <c:v>20.679091980924003</c:v>
                </c:pt>
                <c:pt idx="519">
                  <c:v>21.07617027976508</c:v>
                </c:pt>
                <c:pt idx="520">
                  <c:v>21.081565760388145</c:v>
                </c:pt>
                <c:pt idx="521">
                  <c:v>21.45579647571628</c:v>
                </c:pt>
                <c:pt idx="522">
                  <c:v>21.725242071128793</c:v>
                </c:pt>
                <c:pt idx="523">
                  <c:v>21.773028750649132</c:v>
                </c:pt>
                <c:pt idx="524">
                  <c:v>22.337204702401312</c:v>
                </c:pt>
                <c:pt idx="525">
                  <c:v>22.218238298124611</c:v>
                </c:pt>
                <c:pt idx="526">
                  <c:v>22.285161729280258</c:v>
                </c:pt>
                <c:pt idx="527">
                  <c:v>22.273815190158437</c:v>
                </c:pt>
                <c:pt idx="528">
                  <c:v>22.258290503569746</c:v>
                </c:pt>
                <c:pt idx="529">
                  <c:v>22.686641127820529</c:v>
                </c:pt>
                <c:pt idx="530">
                  <c:v>23.094967978940097</c:v>
                </c:pt>
                <c:pt idx="531">
                  <c:v>22.959058468880468</c:v>
                </c:pt>
                <c:pt idx="532">
                  <c:v>23.36718236567264</c:v>
                </c:pt>
                <c:pt idx="533">
                  <c:v>23.475977669773187</c:v>
                </c:pt>
                <c:pt idx="534">
                  <c:v>23.623857259556097</c:v>
                </c:pt>
                <c:pt idx="535">
                  <c:v>23.976727044593499</c:v>
                </c:pt>
                <c:pt idx="536">
                  <c:v>23.783190529170671</c:v>
                </c:pt>
                <c:pt idx="537">
                  <c:v>23.770152710173491</c:v>
                </c:pt>
                <c:pt idx="538">
                  <c:v>23.664013765528079</c:v>
                </c:pt>
                <c:pt idx="539">
                  <c:v>23.896210778721962</c:v>
                </c:pt>
                <c:pt idx="540">
                  <c:v>23.929139100029246</c:v>
                </c:pt>
                <c:pt idx="541">
                  <c:v>23.757569960426743</c:v>
                </c:pt>
                <c:pt idx="542">
                  <c:v>23.414498766661687</c:v>
                </c:pt>
                <c:pt idx="543">
                  <c:v>23.122130129685651</c:v>
                </c:pt>
                <c:pt idx="544">
                  <c:v>23.304792553008635</c:v>
                </c:pt>
                <c:pt idx="545">
                  <c:v>23.380932687143755</c:v>
                </c:pt>
                <c:pt idx="546">
                  <c:v>23.545206386042342</c:v>
                </c:pt>
                <c:pt idx="547">
                  <c:v>23.808467415331886</c:v>
                </c:pt>
                <c:pt idx="548">
                  <c:v>23.763136840958971</c:v>
                </c:pt>
                <c:pt idx="549">
                  <c:v>23.557398517926838</c:v>
                </c:pt>
                <c:pt idx="550">
                  <c:v>23.550901976350559</c:v>
                </c:pt>
                <c:pt idx="551">
                  <c:v>23.620579013157446</c:v>
                </c:pt>
                <c:pt idx="552">
                  <c:v>23.560139318058326</c:v>
                </c:pt>
                <c:pt idx="553">
                  <c:v>23.052556646756162</c:v>
                </c:pt>
                <c:pt idx="554">
                  <c:v>22.795376363413801</c:v>
                </c:pt>
                <c:pt idx="555">
                  <c:v>22.162079122133409</c:v>
                </c:pt>
                <c:pt idx="556">
                  <c:v>21.321071663772148</c:v>
                </c:pt>
                <c:pt idx="557">
                  <c:v>21.458542795565361</c:v>
                </c:pt>
                <c:pt idx="558">
                  <c:v>21.121899719153475</c:v>
                </c:pt>
                <c:pt idx="559">
                  <c:v>21.638005796160598</c:v>
                </c:pt>
                <c:pt idx="560">
                  <c:v>21.02658941029663</c:v>
                </c:pt>
                <c:pt idx="561">
                  <c:v>20.118105696090691</c:v>
                </c:pt>
                <c:pt idx="562">
                  <c:v>19.857528887411803</c:v>
                </c:pt>
                <c:pt idx="563">
                  <c:v>20.58780322982733</c:v>
                </c:pt>
                <c:pt idx="564">
                  <c:v>20.494935620844821</c:v>
                </c:pt>
                <c:pt idx="565">
                  <c:v>21.125443052030125</c:v>
                </c:pt>
                <c:pt idx="566">
                  <c:v>20.579236347794261</c:v>
                </c:pt>
                <c:pt idx="567">
                  <c:v>21.102000176863353</c:v>
                </c:pt>
                <c:pt idx="568">
                  <c:v>21.229893138971867</c:v>
                </c:pt>
                <c:pt idx="569">
                  <c:v>20.998727759895733</c:v>
                </c:pt>
                <c:pt idx="570">
                  <c:v>20.923833159899857</c:v>
                </c:pt>
                <c:pt idx="571">
                  <c:v>20.90924801368125</c:v>
                </c:pt>
                <c:pt idx="572">
                  <c:v>20.77569390129446</c:v>
                </c:pt>
                <c:pt idx="573">
                  <c:v>20.247747440192541</c:v>
                </c:pt>
                <c:pt idx="574">
                  <c:v>19.928214360514591</c:v>
                </c:pt>
                <c:pt idx="575">
                  <c:v>20.830689036016661</c:v>
                </c:pt>
                <c:pt idx="576">
                  <c:v>21.628067004540103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B1-44A0-9A42-B55736E7B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993912"/>
        <c:axId val="409603736"/>
      </c:lineChart>
      <c:dateAx>
        <c:axId val="360993912"/>
        <c:scaling>
          <c:orientation val="minMax"/>
        </c:scaling>
        <c:delete val="0"/>
        <c:axPos val="b"/>
        <c:numFmt formatCode="yyyy" sourceLinked="0"/>
        <c:majorTickMark val="cross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09603736"/>
        <c:crosses val="autoZero"/>
        <c:auto val="1"/>
        <c:lblOffset val="100"/>
        <c:baseTimeUnit val="months"/>
        <c:majorUnit val="12"/>
        <c:majorTimeUnit val="months"/>
      </c:dateAx>
      <c:valAx>
        <c:axId val="409603736"/>
        <c:scaling>
          <c:logBase val="10"/>
          <c:orientation val="minMax"/>
        </c:scaling>
        <c:delete val="0"/>
        <c:axPos val="l"/>
        <c:majorGridlines/>
        <c:numFmt formatCode="&quot;$&quot;#,##0" sourceLinked="0"/>
        <c:majorTickMark val="none"/>
        <c:minorTickMark val="none"/>
        <c:tickLblPos val="nextTo"/>
        <c:spPr>
          <a:ln w="9525">
            <a:noFill/>
          </a:ln>
        </c:spPr>
        <c:crossAx val="360993912"/>
        <c:crossesAt val="27760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8"/>
  <sheetViews>
    <sheetView tabSelected="1" workbookViewId="0"/>
  </sheetViews>
  <sheetFormatPr defaultRowHeight="12.75" x14ac:dyDescent="0.2"/>
  <cols>
    <col min="1" max="1" width="36.140625" style="5" bestFit="1" customWidth="1"/>
    <col min="2" max="2" width="10.28515625" style="4" bestFit="1" customWidth="1"/>
    <col min="3" max="3" width="15.85546875" style="4" bestFit="1" customWidth="1"/>
    <col min="4" max="4" width="8.140625" style="4" customWidth="1"/>
    <col min="5" max="5" width="9.140625" style="4"/>
    <col min="6" max="6" width="7.140625" style="4" customWidth="1"/>
    <col min="7" max="7" width="7.85546875" style="4" bestFit="1" customWidth="1"/>
    <col min="8" max="8" width="8.28515625" style="4" customWidth="1"/>
    <col min="9" max="9" width="9.85546875" style="4" bestFit="1" customWidth="1"/>
    <col min="10" max="10" width="7.28515625" style="5" bestFit="1" customWidth="1"/>
    <col min="11" max="11" width="8.28515625" style="5" customWidth="1"/>
    <col min="12" max="12" width="9.85546875" style="5" bestFit="1" customWidth="1"/>
    <col min="13" max="13" width="8.140625" style="4" bestFit="1" customWidth="1"/>
    <col min="14" max="14" width="7.85546875" style="5" bestFit="1" customWidth="1"/>
    <col min="15" max="15" width="8.5703125" style="5" bestFit="1" customWidth="1"/>
    <col min="16" max="16" width="9.140625" style="5"/>
    <col min="17" max="17" width="5.28515625" style="4" bestFit="1" customWidth="1"/>
    <col min="18" max="18" width="7.28515625" style="4" bestFit="1" customWidth="1"/>
    <col min="19" max="16384" width="9.140625" style="5"/>
  </cols>
  <sheetData>
    <row r="1" spans="1:18" ht="13.5" thickBot="1" x14ac:dyDescent="0.25">
      <c r="A1" s="19" t="s">
        <v>8</v>
      </c>
      <c r="B1" s="20" t="str">
        <f>G1</f>
        <v>CRSP 1-10</v>
      </c>
      <c r="C1" s="21" t="str">
        <f>J1</f>
        <v>Bloomberg Agg.</v>
      </c>
      <c r="D1" s="3"/>
      <c r="F1" s="31" t="s">
        <v>1</v>
      </c>
      <c r="G1" s="30" t="s">
        <v>3</v>
      </c>
      <c r="H1" s="30"/>
      <c r="I1" s="1" t="s">
        <v>20</v>
      </c>
      <c r="J1" s="30" t="s">
        <v>22</v>
      </c>
      <c r="K1" s="30"/>
      <c r="L1" s="1" t="s">
        <v>20</v>
      </c>
      <c r="M1" s="30" t="s">
        <v>13</v>
      </c>
      <c r="N1" s="30"/>
      <c r="O1" s="1" t="s">
        <v>17</v>
      </c>
    </row>
    <row r="2" spans="1:18" x14ac:dyDescent="0.2">
      <c r="A2" s="22" t="s">
        <v>7</v>
      </c>
      <c r="B2" s="23">
        <f>PRODUCT(H3:H578)^(1/(B6/12))-1</f>
        <v>0.11766598549623652</v>
      </c>
      <c r="C2" s="24">
        <f>PRODUCT(K3:K578)^(1/(B6/12))-1</f>
        <v>6.6136639616901638E-2</v>
      </c>
      <c r="D2" s="2"/>
      <c r="F2" s="31"/>
      <c r="G2" s="3" t="s">
        <v>16</v>
      </c>
      <c r="H2" s="3" t="s">
        <v>2</v>
      </c>
      <c r="I2" s="27">
        <v>1</v>
      </c>
      <c r="J2" s="3" t="s">
        <v>16</v>
      </c>
      <c r="K2" s="3" t="s">
        <v>2</v>
      </c>
      <c r="L2" s="27">
        <v>1</v>
      </c>
      <c r="M2" s="3" t="s">
        <v>14</v>
      </c>
      <c r="N2" s="3" t="s">
        <v>15</v>
      </c>
      <c r="O2" s="3" t="s">
        <v>15</v>
      </c>
      <c r="Q2" s="3" t="s">
        <v>18</v>
      </c>
      <c r="R2" s="3" t="s">
        <v>19</v>
      </c>
    </row>
    <row r="3" spans="1:18" x14ac:dyDescent="0.2">
      <c r="A3" s="17" t="s">
        <v>4</v>
      </c>
      <c r="B3" s="34">
        <f>B2-C2</f>
        <v>5.1529345879334887E-2</v>
      </c>
      <c r="C3" s="35"/>
      <c r="D3" s="2"/>
      <c r="F3" s="10">
        <v>27760</v>
      </c>
      <c r="G3" s="7">
        <v>0.12699199999999999</v>
      </c>
      <c r="H3" s="7">
        <f>1+G3</f>
        <v>1.126992</v>
      </c>
      <c r="I3" s="28">
        <f>I2*H3</f>
        <v>1.126992</v>
      </c>
      <c r="J3" s="7">
        <v>1.95E-2</v>
      </c>
      <c r="K3" s="7">
        <f>1+J3</f>
        <v>1.0195000000000001</v>
      </c>
      <c r="L3" s="28">
        <f>L2*K3</f>
        <v>1.0195000000000001</v>
      </c>
      <c r="M3" s="9">
        <f>G3-J3</f>
        <v>0.10749199999999999</v>
      </c>
      <c r="Q3" s="25">
        <v>-0.4</v>
      </c>
      <c r="R3" s="11">
        <f>COUNTIFS($N$14:$N$578,"&lt;"&amp;Q3)/($B$6-11)</f>
        <v>8.8495575221238937E-3</v>
      </c>
    </row>
    <row r="4" spans="1:18" x14ac:dyDescent="0.2">
      <c r="A4" s="17" t="s">
        <v>6</v>
      </c>
      <c r="B4" s="14">
        <f>STDEV(G3:G578)*12^0.5</f>
        <v>0.15541683389098812</v>
      </c>
      <c r="C4" s="16">
        <f>STDEV(J3:J578)*12^0.5</f>
        <v>5.4108743158439228E-2</v>
      </c>
      <c r="D4" s="2"/>
      <c r="F4" s="10">
        <v>27791</v>
      </c>
      <c r="G4" s="7">
        <v>3.1830000000000001E-3</v>
      </c>
      <c r="H4" s="7">
        <f t="shared" ref="H4:H66" si="0">1+G4</f>
        <v>1.0031829999999999</v>
      </c>
      <c r="I4" s="28">
        <f t="shared" ref="I4:I67" si="1">I3*H4</f>
        <v>1.1305792155359999</v>
      </c>
      <c r="J4" s="7">
        <v>7.6E-3</v>
      </c>
      <c r="K4" s="7">
        <f t="shared" ref="K4:K66" si="2">1+J4</f>
        <v>1.0076000000000001</v>
      </c>
      <c r="L4" s="28">
        <f t="shared" ref="L4:L67" si="3">L3*K4</f>
        <v>1.0272482000000001</v>
      </c>
      <c r="M4" s="9">
        <f t="shared" ref="M4:M66" si="4">G4-J4</f>
        <v>-4.4169999999999999E-3</v>
      </c>
      <c r="Q4" s="25">
        <f>Q3+0.05</f>
        <v>-0.35000000000000003</v>
      </c>
      <c r="R4" s="11">
        <f>COUNTIFS($N$14:$N$578,"&lt;"&amp;Q4,$N$14:$N$578,"&gt;="&amp;Q3)/($B$6-11)</f>
        <v>1.415929203539823E-2</v>
      </c>
    </row>
    <row r="5" spans="1:18" ht="13.5" thickBot="1" x14ac:dyDescent="0.25">
      <c r="A5" s="18" t="s">
        <v>5</v>
      </c>
      <c r="B5" s="32">
        <f>CORREL(G3:G578,J3:J578)</f>
        <v>0.2359763153451318</v>
      </c>
      <c r="C5" s="33"/>
      <c r="D5" s="2"/>
      <c r="F5" s="10">
        <v>27820</v>
      </c>
      <c r="G5" s="7">
        <v>2.938E-2</v>
      </c>
      <c r="H5" s="7">
        <f t="shared" si="0"/>
        <v>1.02938</v>
      </c>
      <c r="I5" s="28">
        <f t="shared" si="1"/>
        <v>1.1637956328884476</v>
      </c>
      <c r="J5" s="7">
        <v>1.2E-2</v>
      </c>
      <c r="K5" s="7">
        <f t="shared" si="2"/>
        <v>1.012</v>
      </c>
      <c r="L5" s="28">
        <f t="shared" si="3"/>
        <v>1.0395751784</v>
      </c>
      <c r="M5" s="9">
        <f t="shared" si="4"/>
        <v>1.738E-2</v>
      </c>
      <c r="Q5" s="25">
        <f>Q4+0.05</f>
        <v>-0.30000000000000004</v>
      </c>
      <c r="R5" s="11">
        <f>COUNTIFS($N$14:$N$578,"&lt;"&amp;Q5,$N$14:$N$578,"&gt;="&amp;Q4)/($B$6-11)</f>
        <v>8.8495575221238937E-3</v>
      </c>
    </row>
    <row r="6" spans="1:18" x14ac:dyDescent="0.2">
      <c r="A6" s="26" t="str">
        <f>"Number of Months (1976 - "&amp;YEAR(B12)-1&amp;")"</f>
        <v>Number of Months (1976 - 2023)</v>
      </c>
      <c r="B6" s="38">
        <f>COUNT(M3:M578)</f>
        <v>576</v>
      </c>
      <c r="C6" s="39"/>
      <c r="D6" s="2"/>
      <c r="F6" s="10">
        <v>27851</v>
      </c>
      <c r="G6" s="7">
        <v>-1.123E-2</v>
      </c>
      <c r="H6" s="7">
        <f t="shared" si="0"/>
        <v>0.98877000000000004</v>
      </c>
      <c r="I6" s="28">
        <f t="shared" si="1"/>
        <v>1.1507262079311102</v>
      </c>
      <c r="J6" s="7">
        <v>5.5999999999999999E-3</v>
      </c>
      <c r="K6" s="7">
        <f t="shared" si="2"/>
        <v>1.0056</v>
      </c>
      <c r="L6" s="28">
        <f t="shared" si="3"/>
        <v>1.0453967993990401</v>
      </c>
      <c r="M6" s="9">
        <f t="shared" si="4"/>
        <v>-1.6830000000000001E-2</v>
      </c>
      <c r="Q6" s="25">
        <f t="shared" ref="Q6:Q21" si="5">Q5+0.05</f>
        <v>-0.25000000000000006</v>
      </c>
      <c r="R6" s="11">
        <f>COUNTIFS($N$14:$N$578,"&lt;"&amp;Q6,$N$14:$N$578,"&gt;="&amp;Q5)/($B$6-11)</f>
        <v>2.3008849557522124E-2</v>
      </c>
    </row>
    <row r="7" spans="1:18" x14ac:dyDescent="0.2">
      <c r="A7" s="15" t="s">
        <v>11</v>
      </c>
      <c r="B7" s="34">
        <f>AVERAGE(M3:M578)</f>
        <v>4.8585876897569453E-3</v>
      </c>
      <c r="C7" s="35"/>
      <c r="D7" s="2"/>
      <c r="F7" s="10">
        <v>27881</v>
      </c>
      <c r="G7" s="7">
        <v>-8.8509999999999995E-3</v>
      </c>
      <c r="H7" s="7">
        <f t="shared" si="0"/>
        <v>0.99114899999999995</v>
      </c>
      <c r="I7" s="28">
        <f t="shared" si="1"/>
        <v>1.1405411302647119</v>
      </c>
      <c r="J7" s="7">
        <v>-9.1000000000000004E-3</v>
      </c>
      <c r="K7" s="7">
        <f t="shared" si="2"/>
        <v>0.9909</v>
      </c>
      <c r="L7" s="28">
        <f t="shared" si="3"/>
        <v>1.0358836885245088</v>
      </c>
      <c r="M7" s="9">
        <f t="shared" si="4"/>
        <v>2.4900000000000096E-4</v>
      </c>
      <c r="Q7" s="25">
        <f t="shared" si="5"/>
        <v>-0.20000000000000007</v>
      </c>
      <c r="R7" s="11">
        <f>COUNTIFS($N$14:$N$578,"&lt;"&amp;Q7,$N$14:$N$578,"&gt;="&amp;Q6)/($B$6-11)</f>
        <v>2.4778761061946902E-2</v>
      </c>
    </row>
    <row r="8" spans="1:18" x14ac:dyDescent="0.2">
      <c r="A8" s="15" t="s">
        <v>12</v>
      </c>
      <c r="B8" s="34">
        <f>STDEV(M3:M578)</f>
        <v>4.388745586192408E-2</v>
      </c>
      <c r="C8" s="35"/>
      <c r="D8" s="2"/>
      <c r="F8" s="10">
        <v>27912</v>
      </c>
      <c r="G8" s="7">
        <v>4.6560999999999998E-2</v>
      </c>
      <c r="H8" s="7">
        <f t="shared" si="0"/>
        <v>1.0465610000000001</v>
      </c>
      <c r="I8" s="28">
        <f t="shared" si="1"/>
        <v>1.1936458658309672</v>
      </c>
      <c r="J8" s="7">
        <v>1.4200000000000001E-2</v>
      </c>
      <c r="K8" s="7">
        <f t="shared" si="2"/>
        <v>1.0142</v>
      </c>
      <c r="L8" s="28">
        <f t="shared" si="3"/>
        <v>1.0505932369015569</v>
      </c>
      <c r="M8" s="9">
        <f t="shared" si="4"/>
        <v>3.2361000000000001E-2</v>
      </c>
      <c r="Q8" s="25">
        <f t="shared" si="5"/>
        <v>-0.15000000000000008</v>
      </c>
      <c r="R8" s="11">
        <f>COUNTIFS($N$14:$N$578,"&lt;"&amp;Q8,$N$14:$N$578,"&gt;="&amp;Q7)/($B$6-11)</f>
        <v>3.0088495575221239E-2</v>
      </c>
    </row>
    <row r="9" spans="1:18" x14ac:dyDescent="0.2">
      <c r="A9" s="15" t="s">
        <v>9</v>
      </c>
      <c r="B9" s="34">
        <f>B7/B8</f>
        <v>0.1107056126707988</v>
      </c>
      <c r="C9" s="35"/>
      <c r="D9" s="2"/>
      <c r="F9" s="10">
        <v>27942</v>
      </c>
      <c r="G9" s="7">
        <v>-7.6420000000000004E-3</v>
      </c>
      <c r="H9" s="7">
        <f t="shared" si="0"/>
        <v>0.99235799999999996</v>
      </c>
      <c r="I9" s="28">
        <f t="shared" si="1"/>
        <v>1.1845240241242869</v>
      </c>
      <c r="J9" s="7">
        <v>1.17E-2</v>
      </c>
      <c r="K9" s="7">
        <f t="shared" si="2"/>
        <v>1.0117</v>
      </c>
      <c r="L9" s="28">
        <f t="shared" si="3"/>
        <v>1.0628851777733053</v>
      </c>
      <c r="M9" s="9">
        <f t="shared" si="4"/>
        <v>-1.9342000000000002E-2</v>
      </c>
      <c r="Q9" s="25">
        <f t="shared" si="5"/>
        <v>-0.10000000000000007</v>
      </c>
      <c r="R9" s="11">
        <f>COUNTIFS($N$14:$N$578,"&lt;"&amp;Q9,$N$14:$N$578,"&gt;="&amp;Q8)/($B$6-11)</f>
        <v>3.8938053097345132E-2</v>
      </c>
    </row>
    <row r="10" spans="1:18" x14ac:dyDescent="0.2">
      <c r="A10" s="15" t="s">
        <v>10</v>
      </c>
      <c r="B10" s="36">
        <f>B9*B6^0.5</f>
        <v>2.6569347040991711</v>
      </c>
      <c r="C10" s="37"/>
      <c r="D10" s="1"/>
      <c r="F10" s="10">
        <v>27973</v>
      </c>
      <c r="G10" s="7">
        <v>-1.64E-4</v>
      </c>
      <c r="H10" s="7">
        <f t="shared" si="0"/>
        <v>0.99983599999999995</v>
      </c>
      <c r="I10" s="28">
        <f t="shared" si="1"/>
        <v>1.1843297621843305</v>
      </c>
      <c r="J10" s="7">
        <v>1.7899999999999999E-2</v>
      </c>
      <c r="K10" s="7">
        <f t="shared" si="2"/>
        <v>1.0179</v>
      </c>
      <c r="L10" s="28">
        <f t="shared" si="3"/>
        <v>1.0819108224554475</v>
      </c>
      <c r="M10" s="9">
        <f t="shared" si="4"/>
        <v>-1.8064E-2</v>
      </c>
      <c r="Q10" s="25">
        <f t="shared" si="5"/>
        <v>-5.0000000000000072E-2</v>
      </c>
      <c r="R10" s="11">
        <f>COUNTIFS($N$14:$N$578,"&lt;"&amp;Q10,$N$14:$N$578,"&gt;="&amp;Q9)/($B$6-11)</f>
        <v>5.8407079646017698E-2</v>
      </c>
    </row>
    <row r="11" spans="1:18" ht="13.5" thickBot="1" x14ac:dyDescent="0.25">
      <c r="A11" s="18" t="s">
        <v>0</v>
      </c>
      <c r="B11" s="32">
        <f>1-TDIST(B10,B6-1,2)</f>
        <v>0.99189546182603805</v>
      </c>
      <c r="C11" s="33"/>
      <c r="D11" s="2"/>
      <c r="F11" s="10">
        <v>28004</v>
      </c>
      <c r="G11" s="7">
        <v>2.538E-2</v>
      </c>
      <c r="H11" s="7">
        <f t="shared" si="0"/>
        <v>1.02538</v>
      </c>
      <c r="I11" s="28">
        <f t="shared" si="1"/>
        <v>1.2143880515485688</v>
      </c>
      <c r="J11" s="7">
        <v>1.38E-2</v>
      </c>
      <c r="K11" s="7">
        <f t="shared" si="2"/>
        <v>1.0138</v>
      </c>
      <c r="L11" s="28">
        <f t="shared" si="3"/>
        <v>1.0968411918053327</v>
      </c>
      <c r="M11" s="9">
        <f t="shared" si="4"/>
        <v>1.158E-2</v>
      </c>
      <c r="Q11" s="25">
        <f t="shared" si="5"/>
        <v>-6.9388939039072284E-17</v>
      </c>
      <c r="R11" s="11">
        <f>COUNTIFS($N$14:$N$578,"&lt;"&amp;Q11,$N$14:$N$578,"&gt;="&amp;Q10)/($B$6-11)</f>
        <v>8.6725663716814158E-2</v>
      </c>
    </row>
    <row r="12" spans="1:18" x14ac:dyDescent="0.2">
      <c r="A12" s="12" t="s">
        <v>21</v>
      </c>
      <c r="B12" s="29">
        <v>45363</v>
      </c>
      <c r="C12" s="5"/>
      <c r="D12" s="13"/>
      <c r="F12" s="10">
        <v>28034</v>
      </c>
      <c r="G12" s="7">
        <v>-2.1351999999999999E-2</v>
      </c>
      <c r="H12" s="7">
        <f t="shared" si="0"/>
        <v>0.97864799999999996</v>
      </c>
      <c r="I12" s="28">
        <f t="shared" si="1"/>
        <v>1.1884584378719036</v>
      </c>
      <c r="J12" s="7">
        <v>1.0800000000000001E-2</v>
      </c>
      <c r="K12" s="7">
        <f t="shared" si="2"/>
        <v>1.0107999999999999</v>
      </c>
      <c r="L12" s="28">
        <f t="shared" si="3"/>
        <v>1.1086870766768302</v>
      </c>
      <c r="M12" s="9">
        <f t="shared" si="4"/>
        <v>-3.2152E-2</v>
      </c>
      <c r="Q12" s="25">
        <f t="shared" si="5"/>
        <v>4.9999999999999933E-2</v>
      </c>
      <c r="R12" s="11">
        <f>COUNTIFS($N$14:$N$578,"&lt;"&amp;Q12,$N$14:$N$578,"&gt;="&amp;Q11)/($B$6-11)</f>
        <v>0.13805309734513274</v>
      </c>
    </row>
    <row r="13" spans="1:18" x14ac:dyDescent="0.2">
      <c r="D13" s="8"/>
      <c r="F13" s="10">
        <v>28065</v>
      </c>
      <c r="G13" s="7">
        <v>7.1890000000000001E-3</v>
      </c>
      <c r="H13" s="7">
        <f t="shared" si="0"/>
        <v>1.0071889999999999</v>
      </c>
      <c r="I13" s="28">
        <f t="shared" si="1"/>
        <v>1.1970022655817647</v>
      </c>
      <c r="J13" s="7">
        <v>2.4199999999999999E-2</v>
      </c>
      <c r="K13" s="7">
        <f t="shared" si="2"/>
        <v>1.0242</v>
      </c>
      <c r="L13" s="28">
        <f t="shared" si="3"/>
        <v>1.1355173039324096</v>
      </c>
      <c r="M13" s="9">
        <f t="shared" si="4"/>
        <v>-1.7010999999999998E-2</v>
      </c>
      <c r="N13" s="11"/>
      <c r="O13" s="9"/>
      <c r="Q13" s="25">
        <f t="shared" si="5"/>
        <v>9.9999999999999936E-2</v>
      </c>
      <c r="R13" s="11">
        <f>COUNTIFS($N$14:$N$578,"&lt;"&amp;Q13,$N$14:$N$578,"&gt;="&amp;Q12)/($B$6-11)</f>
        <v>0.13451327433628318</v>
      </c>
    </row>
    <row r="14" spans="1:18" x14ac:dyDescent="0.2">
      <c r="B14" s="5"/>
      <c r="C14" s="5"/>
      <c r="D14" s="1"/>
      <c r="F14" s="10">
        <v>28095</v>
      </c>
      <c r="G14" s="7">
        <v>5.8989E-2</v>
      </c>
      <c r="H14" s="7">
        <f t="shared" si="0"/>
        <v>1.058989</v>
      </c>
      <c r="I14" s="28">
        <f t="shared" si="1"/>
        <v>1.2676122322261674</v>
      </c>
      <c r="J14" s="7">
        <v>1.8200000000000001E-2</v>
      </c>
      <c r="K14" s="7">
        <f t="shared" si="2"/>
        <v>1.0182</v>
      </c>
      <c r="L14" s="28">
        <f t="shared" si="3"/>
        <v>1.1561837188639794</v>
      </c>
      <c r="M14" s="9">
        <f t="shared" si="4"/>
        <v>4.0788999999999999E-2</v>
      </c>
      <c r="N14" s="11">
        <f>PRODUCT(H3:H14)-(PRODUCT(K3:K14))</f>
        <v>0.11142851336218795</v>
      </c>
      <c r="O14" s="9">
        <f t="shared" ref="O14:O77" si="6">AVERAGE($N$14:$N$578)</f>
        <v>5.950184638309846E-2</v>
      </c>
      <c r="Q14" s="25">
        <f t="shared" si="5"/>
        <v>0.14999999999999994</v>
      </c>
      <c r="R14" s="11">
        <f>COUNTIFS($N$14:$N$578,"&lt;"&amp;Q14,$N$14:$N$578,"&gt;="&amp;Q13)/($B$6-11)</f>
        <v>0.15752212389380532</v>
      </c>
    </row>
    <row r="15" spans="1:18" x14ac:dyDescent="0.2">
      <c r="B15" s="13"/>
      <c r="C15" s="2"/>
      <c r="F15" s="10">
        <v>28126</v>
      </c>
      <c r="G15" s="7">
        <v>-3.7843000000000002E-2</v>
      </c>
      <c r="H15" s="7">
        <f t="shared" si="0"/>
        <v>0.96215700000000004</v>
      </c>
      <c r="I15" s="28">
        <f t="shared" si="1"/>
        <v>1.2196419825220326</v>
      </c>
      <c r="J15" s="7">
        <v>-1.9199999999999998E-2</v>
      </c>
      <c r="K15" s="7">
        <f t="shared" si="2"/>
        <v>0.98080000000000001</v>
      </c>
      <c r="L15" s="28">
        <f t="shared" si="3"/>
        <v>1.133984991461791</v>
      </c>
      <c r="M15" s="9">
        <f t="shared" si="4"/>
        <v>-1.8643000000000003E-2</v>
      </c>
      <c r="N15" s="11">
        <f t="shared" ref="N15:N78" si="7">PRODUCT(H4:H15)-(PRODUCT(K4:K15))</f>
        <v>-3.0085260831428151E-2</v>
      </c>
      <c r="O15" s="9">
        <f t="shared" si="6"/>
        <v>5.950184638309846E-2</v>
      </c>
      <c r="Q15" s="25">
        <f t="shared" si="5"/>
        <v>0.19999999999999996</v>
      </c>
      <c r="R15" s="11">
        <f>COUNTIFS($N$14:$N$578,"&lt;"&amp;Q15,$N$14:$N$578,"&gt;="&amp;Q14)/($B$6-11)</f>
        <v>0.10442477876106195</v>
      </c>
    </row>
    <row r="16" spans="1:18" x14ac:dyDescent="0.2">
      <c r="F16" s="10">
        <v>28157</v>
      </c>
      <c r="G16" s="7">
        <v>-1.6792000000000001E-2</v>
      </c>
      <c r="H16" s="7">
        <f t="shared" si="0"/>
        <v>0.98320799999999997</v>
      </c>
      <c r="I16" s="28">
        <f t="shared" si="1"/>
        <v>1.1991617543515225</v>
      </c>
      <c r="J16" s="7">
        <v>3.8E-3</v>
      </c>
      <c r="K16" s="7">
        <f t="shared" si="2"/>
        <v>1.0038</v>
      </c>
      <c r="L16" s="28">
        <f t="shared" si="3"/>
        <v>1.1382941344293458</v>
      </c>
      <c r="M16" s="9">
        <f t="shared" si="4"/>
        <v>-2.0592000000000003E-2</v>
      </c>
      <c r="N16" s="11">
        <f t="shared" si="7"/>
        <v>-4.7438974903837083E-2</v>
      </c>
      <c r="O16" s="9">
        <f t="shared" si="6"/>
        <v>5.950184638309846E-2</v>
      </c>
      <c r="Q16" s="25">
        <f t="shared" si="5"/>
        <v>0.24999999999999994</v>
      </c>
      <c r="R16" s="11">
        <f>COUNTIFS($N$14:$N$578,"&lt;"&amp;Q16,$N$14:$N$578,"&gt;="&amp;Q15)/($B$6-11)</f>
        <v>7.6106194690265486E-2</v>
      </c>
    </row>
    <row r="17" spans="2:18" x14ac:dyDescent="0.2">
      <c r="F17" s="10">
        <v>28185</v>
      </c>
      <c r="G17" s="7">
        <v>-1.0602E-2</v>
      </c>
      <c r="H17" s="7">
        <f t="shared" si="0"/>
        <v>0.989398</v>
      </c>
      <c r="I17" s="28">
        <f t="shared" si="1"/>
        <v>1.1864482414318878</v>
      </c>
      <c r="J17" s="7">
        <v>7.4999999999999997E-3</v>
      </c>
      <c r="K17" s="7">
        <f t="shared" si="2"/>
        <v>1.0075000000000001</v>
      </c>
      <c r="L17" s="28">
        <f t="shared" si="3"/>
        <v>1.1468313404375658</v>
      </c>
      <c r="M17" s="9">
        <f t="shared" si="4"/>
        <v>-1.8102E-2</v>
      </c>
      <c r="N17" s="11">
        <f t="shared" si="7"/>
        <v>-8.3708648077125636E-2</v>
      </c>
      <c r="O17" s="9">
        <f t="shared" si="6"/>
        <v>5.950184638309846E-2</v>
      </c>
      <c r="Q17" s="25">
        <f t="shared" si="5"/>
        <v>0.29999999999999993</v>
      </c>
      <c r="R17" s="11">
        <f>COUNTIFS($N$14:$N$578,"&lt;"&amp;Q17,$N$14:$N$578,"&gt;="&amp;Q16)/($B$6-11)</f>
        <v>3.7168141592920353E-2</v>
      </c>
    </row>
    <row r="18" spans="2:18" x14ac:dyDescent="0.2">
      <c r="F18" s="10">
        <v>28216</v>
      </c>
      <c r="G18" s="7">
        <v>4.2680000000000001E-3</v>
      </c>
      <c r="H18" s="7">
        <f t="shared" si="0"/>
        <v>1.0042679999999999</v>
      </c>
      <c r="I18" s="28">
        <f t="shared" si="1"/>
        <v>1.1915120025263191</v>
      </c>
      <c r="J18" s="7">
        <v>9.1000000000000004E-3</v>
      </c>
      <c r="K18" s="7">
        <f t="shared" si="2"/>
        <v>1.0091000000000001</v>
      </c>
      <c r="L18" s="28">
        <f t="shared" si="3"/>
        <v>1.1572675056355479</v>
      </c>
      <c r="M18" s="9">
        <f t="shared" si="4"/>
        <v>-4.8320000000000004E-3</v>
      </c>
      <c r="N18" s="11">
        <f t="shared" si="7"/>
        <v>-7.1569147087475971E-2</v>
      </c>
      <c r="O18" s="9">
        <f t="shared" si="6"/>
        <v>5.950184638309846E-2</v>
      </c>
      <c r="Q18" s="25">
        <f t="shared" si="5"/>
        <v>0.34999999999999992</v>
      </c>
      <c r="R18" s="11">
        <f>COUNTIFS($N$14:$N$578,"&lt;"&amp;Q18,$N$14:$N$578,"&gt;="&amp;Q17)/($B$6-11)</f>
        <v>2.4778761061946902E-2</v>
      </c>
    </row>
    <row r="19" spans="2:18" x14ac:dyDescent="0.2">
      <c r="F19" s="10">
        <v>28246</v>
      </c>
      <c r="G19" s="7">
        <v>-1.2116E-2</v>
      </c>
      <c r="H19" s="7">
        <f t="shared" si="0"/>
        <v>0.98788399999999998</v>
      </c>
      <c r="I19" s="28">
        <f t="shared" si="1"/>
        <v>1.1770756431037102</v>
      </c>
      <c r="J19" s="7">
        <v>6.8999999999999999E-3</v>
      </c>
      <c r="K19" s="7">
        <f t="shared" si="2"/>
        <v>1.0068999999999999</v>
      </c>
      <c r="L19" s="28">
        <f t="shared" si="3"/>
        <v>1.165252651424433</v>
      </c>
      <c r="M19" s="9">
        <f t="shared" si="4"/>
        <v>-1.9015999999999998E-2</v>
      </c>
      <c r="N19" s="11">
        <f t="shared" si="7"/>
        <v>-9.2854924229342384E-2</v>
      </c>
      <c r="O19" s="9">
        <f t="shared" si="6"/>
        <v>5.950184638309846E-2</v>
      </c>
      <c r="Q19" s="25">
        <f t="shared" si="5"/>
        <v>0.39999999999999991</v>
      </c>
      <c r="R19" s="11">
        <f>COUNTIFS($N$14:$N$578,"&lt;"&amp;Q19,$N$14:$N$578,"&gt;="&amp;Q18)/($B$6-11)</f>
        <v>1.7699115044247787E-2</v>
      </c>
    </row>
    <row r="20" spans="2:18" x14ac:dyDescent="0.2">
      <c r="F20" s="10">
        <v>28277</v>
      </c>
      <c r="G20" s="7">
        <v>5.1742000000000003E-2</v>
      </c>
      <c r="H20" s="7">
        <f t="shared" si="0"/>
        <v>1.051742</v>
      </c>
      <c r="I20" s="28">
        <f t="shared" si="1"/>
        <v>1.2379798910291824</v>
      </c>
      <c r="J20" s="7">
        <v>1.4200000000000001E-2</v>
      </c>
      <c r="K20" s="7">
        <f t="shared" si="2"/>
        <v>1.0142</v>
      </c>
      <c r="L20" s="28">
        <f t="shared" si="3"/>
        <v>1.1817992390746599</v>
      </c>
      <c r="M20" s="9">
        <f t="shared" si="4"/>
        <v>3.7542000000000006E-2</v>
      </c>
      <c r="N20" s="11">
        <f t="shared" si="7"/>
        <v>-8.7745847005106903E-2</v>
      </c>
      <c r="O20" s="9">
        <f t="shared" si="6"/>
        <v>5.950184638309846E-2</v>
      </c>
      <c r="Q20" s="25">
        <f t="shared" si="5"/>
        <v>0.4499999999999999</v>
      </c>
      <c r="R20" s="11">
        <f>COUNTIFS($N$14:$N$578,"&lt;"&amp;Q20,$N$14:$N$578,"&gt;="&amp;Q19)/($B$6-11)</f>
        <v>8.8495575221238937E-3</v>
      </c>
    </row>
    <row r="21" spans="2:18" x14ac:dyDescent="0.2">
      <c r="F21" s="10">
        <v>28307</v>
      </c>
      <c r="G21" s="7">
        <v>-1.4866000000000001E-2</v>
      </c>
      <c r="H21" s="7">
        <f t="shared" si="0"/>
        <v>0.98513399999999995</v>
      </c>
      <c r="I21" s="28">
        <f t="shared" si="1"/>
        <v>1.2195760819691426</v>
      </c>
      <c r="J21" s="7">
        <v>-5.9999999999999995E-4</v>
      </c>
      <c r="K21" s="7">
        <f t="shared" si="2"/>
        <v>0.99939999999999996</v>
      </c>
      <c r="L21" s="28">
        <f t="shared" si="3"/>
        <v>1.1810901595312151</v>
      </c>
      <c r="M21" s="9">
        <f t="shared" si="4"/>
        <v>-1.4266000000000001E-2</v>
      </c>
      <c r="N21" s="11">
        <f t="shared" si="7"/>
        <v>-8.1619749476562697E-2</v>
      </c>
      <c r="O21" s="9">
        <f t="shared" si="6"/>
        <v>5.950184638309846E-2</v>
      </c>
      <c r="Q21" s="25">
        <f t="shared" si="5"/>
        <v>0.49999999999999989</v>
      </c>
      <c r="R21" s="11">
        <f>COUNTIFS($N$14:$N$578,"&lt;"&amp;Q21,$N$14:$N$578,"&gt;="&amp;Q20)/($B$6-11)</f>
        <v>3.5398230088495575E-3</v>
      </c>
    </row>
    <row r="22" spans="2:18" x14ac:dyDescent="0.2">
      <c r="F22" s="10">
        <v>28338</v>
      </c>
      <c r="G22" s="7">
        <v>-1.4206E-2</v>
      </c>
      <c r="H22" s="7">
        <f t="shared" si="0"/>
        <v>0.98579399999999995</v>
      </c>
      <c r="I22" s="28">
        <f t="shared" si="1"/>
        <v>1.2022507841486889</v>
      </c>
      <c r="J22" s="7">
        <v>9.5999999999999992E-3</v>
      </c>
      <c r="K22" s="7">
        <f t="shared" si="2"/>
        <v>1.0096000000000001</v>
      </c>
      <c r="L22" s="28">
        <f t="shared" si="3"/>
        <v>1.1924286250627147</v>
      </c>
      <c r="M22" s="9">
        <f t="shared" si="4"/>
        <v>-2.3806000000000001E-2</v>
      </c>
      <c r="N22" s="11">
        <f t="shared" si="7"/>
        <v>-8.7018781905706888E-2</v>
      </c>
      <c r="O22" s="9">
        <f t="shared" si="6"/>
        <v>5.950184638309846E-2</v>
      </c>
      <c r="Q22" s="5"/>
      <c r="R22" s="5"/>
    </row>
    <row r="23" spans="2:18" x14ac:dyDescent="0.2">
      <c r="F23" s="10">
        <v>28369</v>
      </c>
      <c r="G23" s="7">
        <v>7.3200000000000001E-4</v>
      </c>
      <c r="H23" s="7">
        <f t="shared" si="0"/>
        <v>1.000732</v>
      </c>
      <c r="I23" s="28">
        <f t="shared" si="1"/>
        <v>1.2031308317226856</v>
      </c>
      <c r="J23" s="7">
        <v>0</v>
      </c>
      <c r="K23" s="7">
        <f t="shared" si="2"/>
        <v>1</v>
      </c>
      <c r="L23" s="28">
        <f t="shared" si="3"/>
        <v>1.1924286250627147</v>
      </c>
      <c r="M23" s="9">
        <f t="shared" si="4"/>
        <v>7.3200000000000001E-4</v>
      </c>
      <c r="N23" s="11">
        <f t="shared" si="7"/>
        <v>-9.6417794773091647E-2</v>
      </c>
      <c r="O23" s="9">
        <f t="shared" si="6"/>
        <v>5.950184638309846E-2</v>
      </c>
      <c r="Q23" s="5"/>
      <c r="R23" s="5"/>
    </row>
    <row r="24" spans="2:18" x14ac:dyDescent="0.2">
      <c r="F24" s="10">
        <v>28399</v>
      </c>
      <c r="G24" s="7">
        <v>-3.9525999999999999E-2</v>
      </c>
      <c r="H24" s="7">
        <f t="shared" si="0"/>
        <v>0.96047400000000005</v>
      </c>
      <c r="I24" s="28">
        <f t="shared" si="1"/>
        <v>1.1555758824680149</v>
      </c>
      <c r="J24" s="7">
        <v>-5.3E-3</v>
      </c>
      <c r="K24" s="7">
        <f t="shared" si="2"/>
        <v>0.99470000000000003</v>
      </c>
      <c r="L24" s="28">
        <f t="shared" si="3"/>
        <v>1.1861087533498824</v>
      </c>
      <c r="M24" s="9">
        <f t="shared" si="4"/>
        <v>-3.4225999999999999E-2</v>
      </c>
      <c r="N24" s="11">
        <f t="shared" si="7"/>
        <v>-9.7500098127171753E-2</v>
      </c>
      <c r="O24" s="9">
        <f t="shared" si="6"/>
        <v>5.950184638309846E-2</v>
      </c>
      <c r="Q24" s="25"/>
      <c r="R24" s="11"/>
    </row>
    <row r="25" spans="2:18" x14ac:dyDescent="0.2">
      <c r="F25" s="10">
        <v>28430</v>
      </c>
      <c r="G25" s="7">
        <v>4.3794E-2</v>
      </c>
      <c r="H25" s="7">
        <f t="shared" si="0"/>
        <v>1.0437940000000001</v>
      </c>
      <c r="I25" s="28">
        <f t="shared" si="1"/>
        <v>1.2061831726648193</v>
      </c>
      <c r="J25" s="7">
        <v>8.8999999999999999E-3</v>
      </c>
      <c r="K25" s="7">
        <f t="shared" si="2"/>
        <v>1.0088999999999999</v>
      </c>
      <c r="L25" s="28">
        <f t="shared" si="3"/>
        <v>1.1966651212546962</v>
      </c>
      <c r="M25" s="9">
        <f t="shared" si="4"/>
        <v>3.4894000000000001E-2</v>
      </c>
      <c r="N25" s="11">
        <f t="shared" si="7"/>
        <v>-4.6180269170540411E-2</v>
      </c>
      <c r="O25" s="9">
        <f t="shared" si="6"/>
        <v>5.950184638309846E-2</v>
      </c>
      <c r="Q25" s="25"/>
      <c r="R25" s="11"/>
    </row>
    <row r="26" spans="2:18" x14ac:dyDescent="0.2">
      <c r="F26" s="10">
        <v>28460</v>
      </c>
      <c r="G26" s="7">
        <v>6.1630000000000001E-3</v>
      </c>
      <c r="H26" s="7">
        <f t="shared" si="0"/>
        <v>1.0061629999999999</v>
      </c>
      <c r="I26" s="28">
        <f t="shared" si="1"/>
        <v>1.2136168795579525</v>
      </c>
      <c r="J26" s="7">
        <v>-4.4000000000000003E-3</v>
      </c>
      <c r="K26" s="7">
        <f t="shared" si="2"/>
        <v>0.99560000000000004</v>
      </c>
      <c r="L26" s="28">
        <f t="shared" si="3"/>
        <v>1.1913997947211756</v>
      </c>
      <c r="M26" s="9">
        <f t="shared" si="4"/>
        <v>1.0562999999999999E-2</v>
      </c>
      <c r="N26" s="11">
        <f t="shared" si="7"/>
        <v>-7.3055004760563702E-2</v>
      </c>
      <c r="O26" s="9">
        <f t="shared" si="6"/>
        <v>5.950184638309846E-2</v>
      </c>
      <c r="Q26" s="25"/>
      <c r="R26" s="11"/>
    </row>
    <row r="27" spans="2:18" x14ac:dyDescent="0.2">
      <c r="F27" s="10">
        <v>28491</v>
      </c>
      <c r="G27" s="7">
        <v>-5.6730999999999997E-2</v>
      </c>
      <c r="H27" s="7">
        <f t="shared" si="0"/>
        <v>0.94326900000000002</v>
      </c>
      <c r="I27" s="28">
        <f t="shared" si="1"/>
        <v>1.1447671803637502</v>
      </c>
      <c r="J27" s="7">
        <v>-2.3999999999999998E-3</v>
      </c>
      <c r="K27" s="7">
        <f t="shared" si="2"/>
        <v>0.99760000000000004</v>
      </c>
      <c r="L27" s="28">
        <f t="shared" si="3"/>
        <v>1.1885404352138449</v>
      </c>
      <c r="M27" s="9">
        <f t="shared" si="4"/>
        <v>-5.4330999999999997E-2</v>
      </c>
      <c r="N27" s="11">
        <f t="shared" si="7"/>
        <v>-0.1095002978678441</v>
      </c>
      <c r="O27" s="9">
        <f t="shared" si="6"/>
        <v>5.950184638309846E-2</v>
      </c>
      <c r="Q27" s="25"/>
      <c r="R27" s="11"/>
    </row>
    <row r="28" spans="2:18" x14ac:dyDescent="0.2">
      <c r="F28" s="10">
        <v>28522</v>
      </c>
      <c r="G28" s="7">
        <v>-1.1129999999999999E-2</v>
      </c>
      <c r="H28" s="7">
        <f t="shared" si="0"/>
        <v>0.98887000000000003</v>
      </c>
      <c r="I28" s="28">
        <f t="shared" si="1"/>
        <v>1.1320259216463018</v>
      </c>
      <c r="J28" s="7">
        <v>3.8999999999999998E-3</v>
      </c>
      <c r="K28" s="7">
        <f t="shared" si="2"/>
        <v>1.0039</v>
      </c>
      <c r="L28" s="28">
        <f t="shared" si="3"/>
        <v>1.1931757429111789</v>
      </c>
      <c r="M28" s="9">
        <f t="shared" si="4"/>
        <v>-1.5029999999999998E-2</v>
      </c>
      <c r="N28" s="11">
        <f t="shared" si="7"/>
        <v>-0.10419954318126157</v>
      </c>
      <c r="O28" s="9">
        <f t="shared" si="6"/>
        <v>5.950184638309846E-2</v>
      </c>
      <c r="Q28" s="25"/>
      <c r="R28" s="11"/>
    </row>
    <row r="29" spans="2:18" x14ac:dyDescent="0.2">
      <c r="F29" s="10">
        <v>28550</v>
      </c>
      <c r="G29" s="7">
        <v>3.2226999999999999E-2</v>
      </c>
      <c r="H29" s="7">
        <f t="shared" si="0"/>
        <v>1.032227</v>
      </c>
      <c r="I29" s="28">
        <f t="shared" si="1"/>
        <v>1.1685077210231971</v>
      </c>
      <c r="J29" s="7">
        <v>3.2000000000000002E-3</v>
      </c>
      <c r="K29" s="7">
        <f t="shared" si="2"/>
        <v>1.0032000000000001</v>
      </c>
      <c r="L29" s="28">
        <f t="shared" si="3"/>
        <v>1.1969939052884948</v>
      </c>
      <c r="M29" s="9">
        <f t="shared" si="4"/>
        <v>2.9026999999999997E-2</v>
      </c>
      <c r="N29" s="11">
        <f t="shared" si="7"/>
        <v>-5.8861340652973548E-2</v>
      </c>
      <c r="O29" s="9">
        <f t="shared" si="6"/>
        <v>5.950184638309846E-2</v>
      </c>
      <c r="Q29" s="25"/>
      <c r="R29" s="11"/>
    </row>
    <row r="30" spans="2:18" x14ac:dyDescent="0.2">
      <c r="F30" s="10">
        <v>28581</v>
      </c>
      <c r="G30" s="7">
        <v>8.3955000000000002E-2</v>
      </c>
      <c r="H30" s="7">
        <f t="shared" si="0"/>
        <v>1.083955</v>
      </c>
      <c r="I30" s="28">
        <f t="shared" si="1"/>
        <v>1.2666097867416997</v>
      </c>
      <c r="J30" s="7">
        <v>1.4E-3</v>
      </c>
      <c r="K30" s="7">
        <f t="shared" si="2"/>
        <v>1.0014000000000001</v>
      </c>
      <c r="L30" s="28">
        <f t="shared" si="3"/>
        <v>1.1986696967558987</v>
      </c>
      <c r="M30" s="9">
        <f t="shared" si="4"/>
        <v>8.2555000000000003E-2</v>
      </c>
      <c r="N30" s="11">
        <f t="shared" si="7"/>
        <v>2.7251482279536443E-2</v>
      </c>
      <c r="O30" s="9">
        <f t="shared" si="6"/>
        <v>5.950184638309846E-2</v>
      </c>
      <c r="Q30" s="25"/>
      <c r="R30" s="11"/>
    </row>
    <row r="31" spans="2:18" x14ac:dyDescent="0.2">
      <c r="B31" s="6"/>
      <c r="C31" s="6"/>
      <c r="F31" s="10">
        <v>28611</v>
      </c>
      <c r="G31" s="7">
        <v>2.0035000000000001E-2</v>
      </c>
      <c r="H31" s="7">
        <f t="shared" si="0"/>
        <v>1.020035</v>
      </c>
      <c r="I31" s="28">
        <f t="shared" si="1"/>
        <v>1.2919863138190697</v>
      </c>
      <c r="J31" s="7">
        <v>-4.4999999999999997E-3</v>
      </c>
      <c r="K31" s="7">
        <f t="shared" si="2"/>
        <v>0.99550000000000005</v>
      </c>
      <c r="L31" s="28">
        <f t="shared" si="3"/>
        <v>1.1932756831204974</v>
      </c>
      <c r="M31" s="9">
        <f t="shared" si="4"/>
        <v>2.4535000000000001E-2</v>
      </c>
      <c r="N31" s="11">
        <f t="shared" si="7"/>
        <v>7.3574973462319893E-2</v>
      </c>
      <c r="O31" s="9">
        <f t="shared" si="6"/>
        <v>5.950184638309846E-2</v>
      </c>
      <c r="Q31" s="25"/>
      <c r="R31" s="11"/>
    </row>
    <row r="32" spans="2:18" x14ac:dyDescent="0.2">
      <c r="B32" s="6"/>
      <c r="C32" s="6"/>
      <c r="F32" s="10">
        <v>28642</v>
      </c>
      <c r="G32" s="7">
        <v>-1.3202999999999999E-2</v>
      </c>
      <c r="H32" s="7">
        <f t="shared" si="0"/>
        <v>0.98679700000000004</v>
      </c>
      <c r="I32" s="28">
        <f t="shared" si="1"/>
        <v>1.2749282185177166</v>
      </c>
      <c r="J32" s="7">
        <v>-2.9999999999999997E-4</v>
      </c>
      <c r="K32" s="7">
        <f t="shared" si="2"/>
        <v>0.99970000000000003</v>
      </c>
      <c r="L32" s="28">
        <f t="shared" si="3"/>
        <v>1.1929177004155613</v>
      </c>
      <c r="M32" s="9">
        <f t="shared" si="4"/>
        <v>-1.2903E-2</v>
      </c>
      <c r="N32" s="11">
        <f t="shared" si="7"/>
        <v>2.0437580839602232E-2</v>
      </c>
      <c r="O32" s="9">
        <f t="shared" si="6"/>
        <v>5.950184638309846E-2</v>
      </c>
      <c r="Q32" s="25"/>
      <c r="R32" s="11"/>
    </row>
    <row r="33" spans="4:18" x14ac:dyDescent="0.2">
      <c r="F33" s="10">
        <v>28672</v>
      </c>
      <c r="G33" s="7">
        <v>5.7299999999999997E-2</v>
      </c>
      <c r="H33" s="7">
        <f t="shared" si="0"/>
        <v>1.0572999999999999</v>
      </c>
      <c r="I33" s="28">
        <f t="shared" si="1"/>
        <v>1.3479816054387816</v>
      </c>
      <c r="J33" s="7">
        <v>1.14E-2</v>
      </c>
      <c r="K33" s="7">
        <f t="shared" si="2"/>
        <v>1.0114000000000001</v>
      </c>
      <c r="L33" s="28">
        <f t="shared" si="3"/>
        <v>1.2065169622002989</v>
      </c>
      <c r="M33" s="9">
        <f t="shared" si="4"/>
        <v>4.5899999999999996E-2</v>
      </c>
      <c r="N33" s="11">
        <f t="shared" si="7"/>
        <v>8.3758764870708768E-2</v>
      </c>
      <c r="O33" s="9">
        <f t="shared" si="6"/>
        <v>5.950184638309846E-2</v>
      </c>
      <c r="Q33" s="25"/>
      <c r="R33" s="11"/>
    </row>
    <row r="34" spans="4:18" x14ac:dyDescent="0.2">
      <c r="F34" s="10">
        <v>28703</v>
      </c>
      <c r="G34" s="7">
        <v>4.0418999999999997E-2</v>
      </c>
      <c r="H34" s="7">
        <f t="shared" si="0"/>
        <v>1.040419</v>
      </c>
      <c r="I34" s="28">
        <f t="shared" si="1"/>
        <v>1.4024656739490118</v>
      </c>
      <c r="J34" s="7">
        <v>1.5800000000000002E-2</v>
      </c>
      <c r="K34" s="7">
        <f t="shared" si="2"/>
        <v>1.0158</v>
      </c>
      <c r="L34" s="28">
        <f t="shared" si="3"/>
        <v>1.2255799302030637</v>
      </c>
      <c r="M34" s="9">
        <f t="shared" si="4"/>
        <v>2.4618999999999995E-2</v>
      </c>
      <c r="N34" s="11">
        <f t="shared" si="7"/>
        <v>0.1387318819811072</v>
      </c>
      <c r="O34" s="9">
        <f t="shared" si="6"/>
        <v>5.950184638309846E-2</v>
      </c>
      <c r="Q34" s="25"/>
      <c r="R34" s="11"/>
    </row>
    <row r="35" spans="4:18" x14ac:dyDescent="0.2">
      <c r="D35" s="6"/>
      <c r="F35" s="10">
        <v>28734</v>
      </c>
      <c r="G35" s="7">
        <v>-7.7390000000000002E-3</v>
      </c>
      <c r="H35" s="7">
        <f t="shared" si="0"/>
        <v>0.99226099999999995</v>
      </c>
      <c r="I35" s="28">
        <f t="shared" si="1"/>
        <v>1.3916119920983203</v>
      </c>
      <c r="J35" s="7">
        <v>-4.0000000000000002E-4</v>
      </c>
      <c r="K35" s="7">
        <f t="shared" si="2"/>
        <v>0.99960000000000004</v>
      </c>
      <c r="L35" s="28">
        <f t="shared" si="3"/>
        <v>1.2250896982309825</v>
      </c>
      <c r="M35" s="9">
        <f t="shared" si="4"/>
        <v>-7.339E-3</v>
      </c>
      <c r="N35" s="11">
        <f t="shared" si="7"/>
        <v>0.12926852641402165</v>
      </c>
      <c r="O35" s="9">
        <f t="shared" si="6"/>
        <v>5.950184638309846E-2</v>
      </c>
      <c r="Q35" s="25"/>
      <c r="R35" s="11"/>
    </row>
    <row r="36" spans="4:18" x14ac:dyDescent="0.2">
      <c r="D36" s="6"/>
      <c r="F36" s="10">
        <v>28764</v>
      </c>
      <c r="G36" s="7">
        <v>-0.107221</v>
      </c>
      <c r="H36" s="7">
        <f t="shared" si="0"/>
        <v>0.89277899999999999</v>
      </c>
      <c r="I36" s="28">
        <f t="shared" si="1"/>
        <v>1.2424019626935463</v>
      </c>
      <c r="J36" s="7">
        <v>-1.41E-2</v>
      </c>
      <c r="K36" s="7">
        <f t="shared" si="2"/>
        <v>0.9859</v>
      </c>
      <c r="L36" s="28">
        <f t="shared" si="3"/>
        <v>1.2078159334859255</v>
      </c>
      <c r="M36" s="9">
        <f t="shared" si="4"/>
        <v>-9.3120999999999995E-2</v>
      </c>
      <c r="N36" s="11">
        <f t="shared" si="7"/>
        <v>5.6835460486170497E-2</v>
      </c>
      <c r="O36" s="9">
        <f t="shared" si="6"/>
        <v>5.950184638309846E-2</v>
      </c>
      <c r="Q36" s="25"/>
      <c r="R36" s="11"/>
    </row>
    <row r="37" spans="4:18" x14ac:dyDescent="0.2">
      <c r="E37" s="6"/>
      <c r="F37" s="10">
        <v>28795</v>
      </c>
      <c r="G37" s="7">
        <v>3.4068000000000001E-2</v>
      </c>
      <c r="H37" s="7">
        <f t="shared" si="0"/>
        <v>1.034068</v>
      </c>
      <c r="I37" s="28">
        <f t="shared" si="1"/>
        <v>1.2847281127585901</v>
      </c>
      <c r="J37" s="7">
        <v>9.7999999999999997E-3</v>
      </c>
      <c r="K37" s="7">
        <f t="shared" si="2"/>
        <v>1.0098</v>
      </c>
      <c r="L37" s="28">
        <f t="shared" si="3"/>
        <v>1.2196525296340877</v>
      </c>
      <c r="M37" s="9">
        <f t="shared" si="4"/>
        <v>2.4268000000000001E-2</v>
      </c>
      <c r="N37" s="11">
        <f t="shared" si="7"/>
        <v>4.5909025599185638E-2</v>
      </c>
      <c r="O37" s="9">
        <f t="shared" si="6"/>
        <v>5.950184638309846E-2</v>
      </c>
      <c r="Q37" s="25"/>
      <c r="R37" s="11"/>
    </row>
    <row r="38" spans="4:18" x14ac:dyDescent="0.2">
      <c r="E38" s="6"/>
      <c r="F38" s="10">
        <v>28825</v>
      </c>
      <c r="G38" s="7">
        <v>1.537E-2</v>
      </c>
      <c r="H38" s="7">
        <f t="shared" si="0"/>
        <v>1.0153700000000001</v>
      </c>
      <c r="I38" s="28">
        <f t="shared" si="1"/>
        <v>1.3044743838516897</v>
      </c>
      <c r="J38" s="7">
        <v>-9.5999999999999992E-3</v>
      </c>
      <c r="K38" s="7">
        <f t="shared" si="2"/>
        <v>0.99039999999999995</v>
      </c>
      <c r="L38" s="28">
        <f t="shared" si="3"/>
        <v>1.2079438653496004</v>
      </c>
      <c r="M38" s="9">
        <f t="shared" si="4"/>
        <v>2.4969999999999999E-2</v>
      </c>
      <c r="N38" s="11">
        <f t="shared" si="7"/>
        <v>6.097881712631037E-2</v>
      </c>
      <c r="O38" s="9">
        <f t="shared" si="6"/>
        <v>5.950184638309846E-2</v>
      </c>
      <c r="Q38" s="25"/>
      <c r="R38" s="11"/>
    </row>
    <row r="39" spans="4:18" x14ac:dyDescent="0.2">
      <c r="F39" s="10">
        <v>28856</v>
      </c>
      <c r="G39" s="7">
        <v>4.8174000000000002E-2</v>
      </c>
      <c r="H39" s="7">
        <f t="shared" si="0"/>
        <v>1.0481739999999999</v>
      </c>
      <c r="I39" s="28">
        <f t="shared" si="1"/>
        <v>1.3673161328193608</v>
      </c>
      <c r="J39" s="7">
        <v>1.8700000000000001E-2</v>
      </c>
      <c r="K39" s="7">
        <f t="shared" si="2"/>
        <v>1.0186999999999999</v>
      </c>
      <c r="L39" s="28">
        <f t="shared" si="3"/>
        <v>1.230532415631638</v>
      </c>
      <c r="M39" s="9">
        <f t="shared" si="4"/>
        <v>2.9474E-2</v>
      </c>
      <c r="N39" s="11">
        <f t="shared" si="7"/>
        <v>0.15907471444324273</v>
      </c>
      <c r="O39" s="9">
        <f t="shared" si="6"/>
        <v>5.950184638309846E-2</v>
      </c>
      <c r="Q39" s="25"/>
      <c r="R39" s="11"/>
    </row>
    <row r="40" spans="4:18" x14ac:dyDescent="0.2">
      <c r="F40" s="10">
        <v>28887</v>
      </c>
      <c r="G40" s="7">
        <v>-2.8788999999999999E-2</v>
      </c>
      <c r="H40" s="7">
        <f t="shared" si="0"/>
        <v>0.97121100000000005</v>
      </c>
      <c r="I40" s="28">
        <f t="shared" si="1"/>
        <v>1.3279524686716242</v>
      </c>
      <c r="J40" s="7">
        <v>-4.1999999999999997E-3</v>
      </c>
      <c r="K40" s="7">
        <f t="shared" si="2"/>
        <v>0.99580000000000002</v>
      </c>
      <c r="L40" s="28">
        <f t="shared" si="3"/>
        <v>1.2253641794859851</v>
      </c>
      <c r="M40" s="9">
        <f t="shared" si="4"/>
        <v>-2.4589E-2</v>
      </c>
      <c r="N40" s="11">
        <f t="shared" si="7"/>
        <v>0.14609891250044815</v>
      </c>
      <c r="O40" s="9">
        <f t="shared" si="6"/>
        <v>5.950184638309846E-2</v>
      </c>
      <c r="Q40" s="25"/>
      <c r="R40" s="11"/>
    </row>
    <row r="41" spans="4:18" x14ac:dyDescent="0.2">
      <c r="F41" s="10">
        <v>28915</v>
      </c>
      <c r="G41" s="7">
        <v>6.3643000000000005E-2</v>
      </c>
      <c r="H41" s="7">
        <f t="shared" si="0"/>
        <v>1.0636429999999999</v>
      </c>
      <c r="I41" s="28">
        <f t="shared" si="1"/>
        <v>1.4124673476352922</v>
      </c>
      <c r="J41" s="7">
        <v>1.03E-2</v>
      </c>
      <c r="K41" s="7">
        <f t="shared" si="2"/>
        <v>1.0103</v>
      </c>
      <c r="L41" s="28">
        <f t="shared" si="3"/>
        <v>1.2379854305346907</v>
      </c>
      <c r="M41" s="9">
        <f t="shared" si="4"/>
        <v>5.3343000000000002E-2</v>
      </c>
      <c r="N41" s="11">
        <f t="shared" si="7"/>
        <v>0.17453339694480685</v>
      </c>
      <c r="O41" s="9">
        <f t="shared" si="6"/>
        <v>5.950184638309846E-2</v>
      </c>
      <c r="Q41" s="25"/>
      <c r="R41" s="11"/>
    </row>
    <row r="42" spans="4:18" x14ac:dyDescent="0.2">
      <c r="F42" s="10">
        <v>28946</v>
      </c>
      <c r="G42" s="7">
        <v>6.3569999999999998E-3</v>
      </c>
      <c r="H42" s="7">
        <f t="shared" si="0"/>
        <v>1.0063569999999999</v>
      </c>
      <c r="I42" s="28">
        <f t="shared" si="1"/>
        <v>1.4214464025642097</v>
      </c>
      <c r="J42" s="7">
        <v>-1.6000000000000001E-3</v>
      </c>
      <c r="K42" s="7">
        <f t="shared" si="2"/>
        <v>0.99839999999999995</v>
      </c>
      <c r="L42" s="28">
        <f t="shared" si="3"/>
        <v>1.2360046538458351</v>
      </c>
      <c r="M42" s="9">
        <f t="shared" si="4"/>
        <v>7.9570000000000005E-3</v>
      </c>
      <c r="N42" s="11">
        <f t="shared" si="7"/>
        <v>9.1097929613737971E-2</v>
      </c>
      <c r="O42" s="9">
        <f t="shared" si="6"/>
        <v>5.950184638309846E-2</v>
      </c>
      <c r="Q42" s="25"/>
      <c r="R42" s="11"/>
    </row>
    <row r="43" spans="4:18" x14ac:dyDescent="0.2">
      <c r="F43" s="10">
        <v>28976</v>
      </c>
      <c r="G43" s="7">
        <v>-1.3919000000000001E-2</v>
      </c>
      <c r="H43" s="7">
        <f t="shared" si="0"/>
        <v>0.98608099999999999</v>
      </c>
      <c r="I43" s="28">
        <f t="shared" si="1"/>
        <v>1.4016612900869185</v>
      </c>
      <c r="J43" s="7">
        <v>1.8700000000000001E-2</v>
      </c>
      <c r="K43" s="7">
        <f t="shared" si="2"/>
        <v>1.0186999999999999</v>
      </c>
      <c r="L43" s="28">
        <f t="shared" si="3"/>
        <v>1.2591179408727522</v>
      </c>
      <c r="M43" s="9">
        <f t="shared" si="4"/>
        <v>-3.2619000000000002E-2</v>
      </c>
      <c r="N43" s="11">
        <f t="shared" si="7"/>
        <v>2.9710909778078332E-2</v>
      </c>
      <c r="O43" s="9">
        <f t="shared" si="6"/>
        <v>5.950184638309846E-2</v>
      </c>
      <c r="Q43" s="25"/>
      <c r="R43" s="11"/>
    </row>
    <row r="44" spans="4:18" x14ac:dyDescent="0.2">
      <c r="F44" s="10">
        <v>29007</v>
      </c>
      <c r="G44" s="7">
        <v>4.5741999999999998E-2</v>
      </c>
      <c r="H44" s="7">
        <f t="shared" si="0"/>
        <v>1.0457419999999999</v>
      </c>
      <c r="I44" s="28">
        <f t="shared" si="1"/>
        <v>1.4657760808180742</v>
      </c>
      <c r="J44" s="7">
        <v>2.18E-2</v>
      </c>
      <c r="K44" s="7">
        <f t="shared" si="2"/>
        <v>1.0218</v>
      </c>
      <c r="L44" s="28">
        <f t="shared" si="3"/>
        <v>1.2865667119837783</v>
      </c>
      <c r="M44" s="9">
        <f t="shared" si="4"/>
        <v>2.3941999999999998E-2</v>
      </c>
      <c r="N44" s="11">
        <f t="shared" si="7"/>
        <v>7.118885747660908E-2</v>
      </c>
      <c r="O44" s="9">
        <f t="shared" si="6"/>
        <v>5.950184638309846E-2</v>
      </c>
      <c r="Q44" s="25"/>
      <c r="R44" s="11"/>
    </row>
    <row r="45" spans="4:18" x14ac:dyDescent="0.2">
      <c r="F45" s="10">
        <v>29037</v>
      </c>
      <c r="G45" s="7">
        <v>1.5025E-2</v>
      </c>
      <c r="H45" s="7">
        <f t="shared" si="0"/>
        <v>1.0150250000000001</v>
      </c>
      <c r="I45" s="28">
        <f t="shared" si="1"/>
        <v>1.4877993664323659</v>
      </c>
      <c r="J45" s="7">
        <v>5.0000000000000001E-4</v>
      </c>
      <c r="K45" s="7">
        <f t="shared" si="2"/>
        <v>1.0004999999999999</v>
      </c>
      <c r="L45" s="28">
        <f t="shared" si="3"/>
        <v>1.28720999533977</v>
      </c>
      <c r="M45" s="9">
        <f t="shared" si="4"/>
        <v>1.4525E-2</v>
      </c>
      <c r="N45" s="11">
        <f t="shared" si="7"/>
        <v>3.6842813069532854E-2</v>
      </c>
      <c r="O45" s="9">
        <f t="shared" si="6"/>
        <v>5.950184638309846E-2</v>
      </c>
      <c r="Q45" s="25"/>
      <c r="R45" s="11"/>
    </row>
    <row r="46" spans="4:18" x14ac:dyDescent="0.2">
      <c r="F46" s="10">
        <v>29068</v>
      </c>
      <c r="G46" s="7">
        <v>6.2384000000000002E-2</v>
      </c>
      <c r="H46" s="7">
        <f t="shared" si="0"/>
        <v>1.062384</v>
      </c>
      <c r="I46" s="28">
        <f t="shared" si="1"/>
        <v>1.5806142421078826</v>
      </c>
      <c r="J46" s="7">
        <v>-2.5999999999999999E-3</v>
      </c>
      <c r="K46" s="7">
        <f t="shared" si="2"/>
        <v>0.99739999999999995</v>
      </c>
      <c r="L46" s="28">
        <f t="shared" si="3"/>
        <v>1.2838632493518864</v>
      </c>
      <c r="M46" s="9">
        <f t="shared" si="4"/>
        <v>6.4984E-2</v>
      </c>
      <c r="N46" s="11">
        <f t="shared" si="7"/>
        <v>7.9469554664044262E-2</v>
      </c>
      <c r="O46" s="9">
        <f t="shared" si="6"/>
        <v>5.950184638309846E-2</v>
      </c>
      <c r="Q46" s="25"/>
      <c r="R46" s="11"/>
    </row>
    <row r="47" spans="4:18" x14ac:dyDescent="0.2">
      <c r="F47" s="10">
        <v>29099</v>
      </c>
      <c r="G47" s="7">
        <v>1.54E-4</v>
      </c>
      <c r="H47" s="7">
        <f t="shared" si="0"/>
        <v>1.000154</v>
      </c>
      <c r="I47" s="28">
        <f t="shared" si="1"/>
        <v>1.5808576567011672</v>
      </c>
      <c r="J47" s="7">
        <v>-1.04E-2</v>
      </c>
      <c r="K47" s="7">
        <f t="shared" si="2"/>
        <v>0.98960000000000004</v>
      </c>
      <c r="L47" s="28">
        <f t="shared" si="3"/>
        <v>1.270511071558627</v>
      </c>
      <c r="M47" s="9">
        <f t="shared" si="4"/>
        <v>1.0553999999999999E-2</v>
      </c>
      <c r="N47" s="11">
        <f t="shared" si="7"/>
        <v>9.8914294071613451E-2</v>
      </c>
      <c r="O47" s="9">
        <f t="shared" si="6"/>
        <v>5.950184638309846E-2</v>
      </c>
      <c r="Q47" s="25"/>
      <c r="R47" s="11"/>
    </row>
    <row r="48" spans="4:18" x14ac:dyDescent="0.2">
      <c r="F48" s="10">
        <v>29129</v>
      </c>
      <c r="G48" s="7">
        <v>-6.9959999999999994E-2</v>
      </c>
      <c r="H48" s="7">
        <f t="shared" si="0"/>
        <v>0.93003999999999998</v>
      </c>
      <c r="I48" s="28">
        <f t="shared" si="1"/>
        <v>1.4702608550383536</v>
      </c>
      <c r="J48" s="7">
        <v>-6.08E-2</v>
      </c>
      <c r="K48" s="7">
        <f t="shared" si="2"/>
        <v>0.93920000000000003</v>
      </c>
      <c r="L48" s="28">
        <f t="shared" si="3"/>
        <v>1.1932639984078626</v>
      </c>
      <c r="M48" s="9">
        <f t="shared" si="4"/>
        <v>-9.1599999999999945E-3</v>
      </c>
      <c r="N48" s="11">
        <f t="shared" si="7"/>
        <v>0.19545004919936904</v>
      </c>
      <c r="O48" s="9">
        <f t="shared" si="6"/>
        <v>5.950184638309846E-2</v>
      </c>
      <c r="Q48" s="25"/>
      <c r="R48" s="11"/>
    </row>
    <row r="49" spans="6:18" x14ac:dyDescent="0.2">
      <c r="F49" s="10">
        <v>29160</v>
      </c>
      <c r="G49" s="7">
        <v>6.1379000000000003E-2</v>
      </c>
      <c r="H49" s="7">
        <f t="shared" si="0"/>
        <v>1.0613790000000001</v>
      </c>
      <c r="I49" s="28">
        <f t="shared" si="1"/>
        <v>1.5605039960597529</v>
      </c>
      <c r="J49" s="7">
        <v>2.92E-2</v>
      </c>
      <c r="K49" s="7">
        <f t="shared" si="2"/>
        <v>1.0291999999999999</v>
      </c>
      <c r="L49" s="28">
        <f t="shared" si="3"/>
        <v>1.228107307161372</v>
      </c>
      <c r="M49" s="9">
        <f t="shared" si="4"/>
        <v>3.2178999999999999E-2</v>
      </c>
      <c r="N49" s="11">
        <f t="shared" si="7"/>
        <v>0.20772488075974516</v>
      </c>
      <c r="O49" s="9">
        <f t="shared" si="6"/>
        <v>5.950184638309846E-2</v>
      </c>
      <c r="Q49" s="25"/>
      <c r="R49" s="11"/>
    </row>
    <row r="50" spans="6:18" x14ac:dyDescent="0.2">
      <c r="F50" s="10">
        <v>29190</v>
      </c>
      <c r="G50" s="7">
        <v>2.5055000000000001E-2</v>
      </c>
      <c r="H50" s="7">
        <f t="shared" si="0"/>
        <v>1.025055</v>
      </c>
      <c r="I50" s="28">
        <f t="shared" si="1"/>
        <v>1.59960242368103</v>
      </c>
      <c r="J50" s="7">
        <v>2.7000000000000001E-3</v>
      </c>
      <c r="K50" s="7">
        <f t="shared" si="2"/>
        <v>1.0026999999999999</v>
      </c>
      <c r="L50" s="28">
        <f t="shared" si="3"/>
        <v>1.2314231968907077</v>
      </c>
      <c r="M50" s="9">
        <f t="shared" si="4"/>
        <v>2.2355E-2</v>
      </c>
      <c r="N50" s="11">
        <f t="shared" si="7"/>
        <v>0.20680544275534696</v>
      </c>
      <c r="O50" s="9">
        <f t="shared" si="6"/>
        <v>5.950184638309846E-2</v>
      </c>
      <c r="Q50" s="25"/>
      <c r="R50" s="11"/>
    </row>
    <row r="51" spans="6:18" x14ac:dyDescent="0.2">
      <c r="F51" s="10">
        <v>29221</v>
      </c>
      <c r="G51" s="7">
        <v>6.2206999999999998E-2</v>
      </c>
      <c r="H51" s="7">
        <f t="shared" si="0"/>
        <v>1.0622069999999999</v>
      </c>
      <c r="I51" s="28">
        <f t="shared" si="1"/>
        <v>1.6991088916509556</v>
      </c>
      <c r="J51" s="7">
        <v>-3.0499999999999999E-2</v>
      </c>
      <c r="K51" s="7">
        <f t="shared" si="2"/>
        <v>0.96950000000000003</v>
      </c>
      <c r="L51" s="28">
        <f t="shared" si="3"/>
        <v>1.1938647893855412</v>
      </c>
      <c r="M51" s="9">
        <f t="shared" si="4"/>
        <v>9.2706999999999998E-2</v>
      </c>
      <c r="N51" s="11">
        <f t="shared" si="7"/>
        <v>0.2724580526351168</v>
      </c>
      <c r="O51" s="9">
        <f t="shared" si="6"/>
        <v>5.950184638309846E-2</v>
      </c>
      <c r="Q51" s="25"/>
      <c r="R51" s="11"/>
    </row>
    <row r="52" spans="6:18" x14ac:dyDescent="0.2">
      <c r="F52" s="10">
        <v>29252</v>
      </c>
      <c r="G52" s="7">
        <v>-1.915E-3</v>
      </c>
      <c r="H52" s="7">
        <f t="shared" si="0"/>
        <v>0.998085</v>
      </c>
      <c r="I52" s="28">
        <f t="shared" si="1"/>
        <v>1.6958550981234439</v>
      </c>
      <c r="J52" s="7">
        <v>-5.9200000000000003E-2</v>
      </c>
      <c r="K52" s="7">
        <f t="shared" si="2"/>
        <v>0.94079999999999997</v>
      </c>
      <c r="L52" s="28">
        <f t="shared" si="3"/>
        <v>1.1231879938539171</v>
      </c>
      <c r="M52" s="9">
        <f t="shared" si="4"/>
        <v>5.7285000000000003E-2</v>
      </c>
      <c r="N52" s="11">
        <f t="shared" si="7"/>
        <v>0.36042937029053179</v>
      </c>
      <c r="O52" s="9">
        <f t="shared" si="6"/>
        <v>5.950184638309846E-2</v>
      </c>
      <c r="Q52" s="25"/>
      <c r="R52" s="11"/>
    </row>
    <row r="53" spans="6:18" x14ac:dyDescent="0.2">
      <c r="F53" s="10">
        <v>29281</v>
      </c>
      <c r="G53" s="7">
        <v>-0.11236</v>
      </c>
      <c r="H53" s="7">
        <f t="shared" si="0"/>
        <v>0.88763999999999998</v>
      </c>
      <c r="I53" s="28">
        <f t="shared" si="1"/>
        <v>1.5053088192982937</v>
      </c>
      <c r="J53" s="7">
        <v>8.0000000000000004E-4</v>
      </c>
      <c r="K53" s="7">
        <f t="shared" si="2"/>
        <v>1.0007999999999999</v>
      </c>
      <c r="L53" s="28">
        <f t="shared" si="3"/>
        <v>1.1240865442490002</v>
      </c>
      <c r="M53" s="9">
        <f t="shared" si="4"/>
        <v>-0.11316</v>
      </c>
      <c r="N53" s="11">
        <f t="shared" si="7"/>
        <v>0.15773340913231115</v>
      </c>
      <c r="O53" s="9">
        <f t="shared" si="6"/>
        <v>5.950184638309846E-2</v>
      </c>
      <c r="Q53" s="25"/>
      <c r="R53" s="11"/>
    </row>
    <row r="54" spans="6:18" x14ac:dyDescent="0.2">
      <c r="F54" s="10">
        <v>29312</v>
      </c>
      <c r="G54" s="7">
        <v>5.0654999999999999E-2</v>
      </c>
      <c r="H54" s="7">
        <f t="shared" si="0"/>
        <v>1.0506549999999999</v>
      </c>
      <c r="I54" s="28">
        <f t="shared" si="1"/>
        <v>1.5815602375398488</v>
      </c>
      <c r="J54" s="7">
        <v>0.1134</v>
      </c>
      <c r="K54" s="7">
        <f t="shared" si="2"/>
        <v>1.1133999999999999</v>
      </c>
      <c r="L54" s="28">
        <f t="shared" si="3"/>
        <v>1.2515579583668368</v>
      </c>
      <c r="M54" s="9">
        <f t="shared" si="4"/>
        <v>-6.2744999999999995E-2</v>
      </c>
      <c r="N54" s="11">
        <f t="shared" si="7"/>
        <v>0.10005795361530589</v>
      </c>
      <c r="O54" s="9">
        <f t="shared" si="6"/>
        <v>5.950184638309846E-2</v>
      </c>
      <c r="Q54" s="25"/>
      <c r="R54" s="11"/>
    </row>
    <row r="55" spans="6:18" x14ac:dyDescent="0.2">
      <c r="F55" s="10">
        <v>29342</v>
      </c>
      <c r="G55" s="7">
        <v>5.9192000000000002E-2</v>
      </c>
      <c r="H55" s="7">
        <f t="shared" si="0"/>
        <v>1.0591919999999999</v>
      </c>
      <c r="I55" s="28">
        <f t="shared" si="1"/>
        <v>1.6751759511203073</v>
      </c>
      <c r="J55" s="7">
        <v>4.7199999999999999E-2</v>
      </c>
      <c r="K55" s="7">
        <f t="shared" si="2"/>
        <v>1.0471999999999999</v>
      </c>
      <c r="L55" s="28">
        <f t="shared" si="3"/>
        <v>1.3106314940017514</v>
      </c>
      <c r="M55" s="9">
        <f t="shared" si="4"/>
        <v>1.1992000000000003E-2</v>
      </c>
      <c r="N55" s="11">
        <f t="shared" si="7"/>
        <v>0.15422364666074717</v>
      </c>
      <c r="O55" s="9">
        <f t="shared" si="6"/>
        <v>5.950184638309846E-2</v>
      </c>
      <c r="Q55" s="25"/>
      <c r="R55" s="11"/>
    </row>
    <row r="56" spans="6:18" x14ac:dyDescent="0.2">
      <c r="F56" s="10">
        <v>29373</v>
      </c>
      <c r="G56" s="7">
        <v>3.5194999999999997E-2</v>
      </c>
      <c r="H56" s="7">
        <f t="shared" si="0"/>
        <v>1.0351950000000001</v>
      </c>
      <c r="I56" s="28">
        <f t="shared" si="1"/>
        <v>1.7341337687199867</v>
      </c>
      <c r="J56" s="7">
        <v>1.89E-2</v>
      </c>
      <c r="K56" s="7">
        <f t="shared" si="2"/>
        <v>1.0188999999999999</v>
      </c>
      <c r="L56" s="28">
        <f t="shared" si="3"/>
        <v>1.3354024292383844</v>
      </c>
      <c r="M56" s="9">
        <f t="shared" si="4"/>
        <v>1.6294999999999997E-2</v>
      </c>
      <c r="N56" s="11">
        <f t="shared" si="7"/>
        <v>0.14512415221048158</v>
      </c>
      <c r="O56" s="9">
        <f t="shared" si="6"/>
        <v>5.950184638309846E-2</v>
      </c>
      <c r="Q56" s="25"/>
      <c r="R56" s="11"/>
    </row>
    <row r="57" spans="6:18" x14ac:dyDescent="0.2">
      <c r="F57" s="10">
        <v>29403</v>
      </c>
      <c r="G57" s="7">
        <v>6.9032999999999997E-2</v>
      </c>
      <c r="H57" s="7">
        <f t="shared" si="0"/>
        <v>1.0690329999999999</v>
      </c>
      <c r="I57" s="28">
        <f t="shared" si="1"/>
        <v>1.8538462251760335</v>
      </c>
      <c r="J57" s="7">
        <v>-2.07E-2</v>
      </c>
      <c r="K57" s="7">
        <f t="shared" si="2"/>
        <v>0.97929999999999995</v>
      </c>
      <c r="L57" s="28">
        <f t="shared" si="3"/>
        <v>1.3077595989531496</v>
      </c>
      <c r="M57" s="9">
        <f t="shared" si="4"/>
        <v>8.9732999999999993E-2</v>
      </c>
      <c r="N57" s="11">
        <f t="shared" si="7"/>
        <v>0.23006795354531273</v>
      </c>
      <c r="O57" s="9">
        <f t="shared" si="6"/>
        <v>5.950184638309846E-2</v>
      </c>
      <c r="Q57" s="25"/>
      <c r="R57" s="11"/>
    </row>
    <row r="58" spans="6:18" x14ac:dyDescent="0.2">
      <c r="F58" s="10">
        <v>29434</v>
      </c>
      <c r="G58" s="7">
        <v>2.1118000000000001E-2</v>
      </c>
      <c r="H58" s="7">
        <f t="shared" si="0"/>
        <v>1.021118</v>
      </c>
      <c r="I58" s="28">
        <f t="shared" si="1"/>
        <v>1.8929957497593008</v>
      </c>
      <c r="J58" s="7">
        <v>-3.5799999999999998E-2</v>
      </c>
      <c r="K58" s="7">
        <f t="shared" si="2"/>
        <v>0.96419999999999995</v>
      </c>
      <c r="L58" s="28">
        <f t="shared" si="3"/>
        <v>1.2609418053106267</v>
      </c>
      <c r="M58" s="9">
        <f t="shared" si="4"/>
        <v>5.6917999999999996E-2</v>
      </c>
      <c r="N58" s="11">
        <f t="shared" si="7"/>
        <v>0.21548647640130492</v>
      </c>
      <c r="O58" s="9">
        <f t="shared" si="6"/>
        <v>5.950184638309846E-2</v>
      </c>
      <c r="Q58" s="25"/>
      <c r="R58" s="11"/>
    </row>
    <row r="59" spans="6:18" x14ac:dyDescent="0.2">
      <c r="F59" s="10">
        <v>29465</v>
      </c>
      <c r="G59" s="7">
        <v>2.7944E-2</v>
      </c>
      <c r="H59" s="7">
        <f t="shared" si="0"/>
        <v>1.027944</v>
      </c>
      <c r="I59" s="28">
        <f t="shared" si="1"/>
        <v>1.9458936229905748</v>
      </c>
      <c r="J59" s="7">
        <v>-1.0500000000000001E-2</v>
      </c>
      <c r="K59" s="7">
        <f t="shared" si="2"/>
        <v>0.98950000000000005</v>
      </c>
      <c r="L59" s="28">
        <f t="shared" si="3"/>
        <v>1.2477019163548653</v>
      </c>
      <c r="M59" s="9">
        <f t="shared" si="4"/>
        <v>3.8443999999999999E-2</v>
      </c>
      <c r="N59" s="11">
        <f t="shared" si="7"/>
        <v>0.24886281914386499</v>
      </c>
      <c r="O59" s="9">
        <f t="shared" si="6"/>
        <v>5.950184638309846E-2</v>
      </c>
      <c r="Q59" s="25"/>
      <c r="R59" s="11"/>
    </row>
    <row r="60" spans="6:18" x14ac:dyDescent="0.2">
      <c r="F60" s="10">
        <v>29495</v>
      </c>
      <c r="G60" s="7">
        <v>1.9029999999999998E-2</v>
      </c>
      <c r="H60" s="7">
        <f t="shared" si="0"/>
        <v>1.0190300000000001</v>
      </c>
      <c r="I60" s="28">
        <f t="shared" si="1"/>
        <v>1.9829239786360857</v>
      </c>
      <c r="J60" s="7">
        <v>-1.15E-2</v>
      </c>
      <c r="K60" s="7">
        <f t="shared" si="2"/>
        <v>0.98850000000000005</v>
      </c>
      <c r="L60" s="28">
        <f t="shared" si="3"/>
        <v>1.2333533443167843</v>
      </c>
      <c r="M60" s="9">
        <f t="shared" si="4"/>
        <v>3.0529999999999998E-2</v>
      </c>
      <c r="N60" s="11">
        <f t="shared" si="7"/>
        <v>0.31509217263482725</v>
      </c>
      <c r="O60" s="9">
        <f t="shared" si="6"/>
        <v>5.950184638309846E-2</v>
      </c>
      <c r="Q60" s="25"/>
      <c r="R60" s="11"/>
    </row>
    <row r="61" spans="6:18" x14ac:dyDescent="0.2">
      <c r="F61" s="10">
        <v>29526</v>
      </c>
      <c r="G61" s="7">
        <v>0.107306</v>
      </c>
      <c r="H61" s="7">
        <f t="shared" si="0"/>
        <v>1.1073059999999999</v>
      </c>
      <c r="I61" s="28">
        <f t="shared" si="1"/>
        <v>2.1957036190876091</v>
      </c>
      <c r="J61" s="7">
        <v>-1.9E-3</v>
      </c>
      <c r="K61" s="7">
        <f t="shared" si="2"/>
        <v>0.99809999999999999</v>
      </c>
      <c r="L61" s="28">
        <f t="shared" si="3"/>
        <v>1.2310099729625825</v>
      </c>
      <c r="M61" s="9">
        <f t="shared" si="4"/>
        <v>0.109206</v>
      </c>
      <c r="N61" s="11">
        <f t="shared" si="7"/>
        <v>0.4046842109957498</v>
      </c>
      <c r="O61" s="9">
        <f t="shared" si="6"/>
        <v>5.950184638309846E-2</v>
      </c>
      <c r="Q61" s="25"/>
      <c r="R61" s="11"/>
    </row>
    <row r="62" spans="6:18" x14ac:dyDescent="0.2">
      <c r="F62" s="10">
        <v>29556</v>
      </c>
      <c r="G62" s="7">
        <v>-3.2427999999999998E-2</v>
      </c>
      <c r="H62" s="7">
        <f t="shared" si="0"/>
        <v>0.96757199999999999</v>
      </c>
      <c r="I62" s="28">
        <f t="shared" si="1"/>
        <v>2.1245013421278363</v>
      </c>
      <c r="J62" s="7">
        <v>2.7300000000000001E-2</v>
      </c>
      <c r="K62" s="7">
        <f t="shared" si="2"/>
        <v>1.0273000000000001</v>
      </c>
      <c r="L62" s="28">
        <f t="shared" si="3"/>
        <v>1.2646165452244611</v>
      </c>
      <c r="M62" s="9">
        <f t="shared" si="4"/>
        <v>-5.9728000000000003E-2</v>
      </c>
      <c r="N62" s="11">
        <f t="shared" si="7"/>
        <v>0.30118808989316292</v>
      </c>
      <c r="O62" s="9">
        <f t="shared" si="6"/>
        <v>5.950184638309846E-2</v>
      </c>
      <c r="Q62" s="25"/>
      <c r="R62" s="11"/>
    </row>
    <row r="63" spans="6:18" x14ac:dyDescent="0.2">
      <c r="F63" s="10">
        <v>29587</v>
      </c>
      <c r="G63" s="7">
        <v>-4.1834000000000003E-2</v>
      </c>
      <c r="H63" s="7">
        <f t="shared" si="0"/>
        <v>0.95816599999999996</v>
      </c>
      <c r="I63" s="28">
        <f t="shared" si="1"/>
        <v>2.0356249529812604</v>
      </c>
      <c r="J63" s="7">
        <v>5.0000000000000001E-4</v>
      </c>
      <c r="K63" s="7">
        <f t="shared" si="2"/>
        <v>1.0004999999999999</v>
      </c>
      <c r="L63" s="28">
        <f t="shared" si="3"/>
        <v>1.2652488534970732</v>
      </c>
      <c r="M63" s="9">
        <f t="shared" si="4"/>
        <v>-4.2334000000000004E-2</v>
      </c>
      <c r="N63" s="11">
        <f t="shared" si="7"/>
        <v>0.13826202143130883</v>
      </c>
      <c r="O63" s="9">
        <f t="shared" si="6"/>
        <v>5.950184638309846E-2</v>
      </c>
      <c r="Q63" s="25"/>
      <c r="R63" s="11"/>
    </row>
    <row r="64" spans="6:18" x14ac:dyDescent="0.2">
      <c r="F64" s="10">
        <v>29618</v>
      </c>
      <c r="G64" s="7">
        <v>1.7878999999999999E-2</v>
      </c>
      <c r="H64" s="7">
        <f t="shared" si="0"/>
        <v>1.017879</v>
      </c>
      <c r="I64" s="28">
        <f t="shared" si="1"/>
        <v>2.0720198915156125</v>
      </c>
      <c r="J64" s="7">
        <v>-1.9E-2</v>
      </c>
      <c r="K64" s="7">
        <f t="shared" si="2"/>
        <v>0.98099999999999998</v>
      </c>
      <c r="L64" s="28">
        <f t="shared" si="3"/>
        <v>1.2412091252806288</v>
      </c>
      <c r="M64" s="9">
        <f t="shared" si="4"/>
        <v>3.6878999999999995E-2</v>
      </c>
      <c r="N64" s="11">
        <f t="shared" si="7"/>
        <v>0.11673731351915695</v>
      </c>
      <c r="O64" s="9">
        <f t="shared" si="6"/>
        <v>5.950184638309846E-2</v>
      </c>
      <c r="Q64" s="25"/>
      <c r="R64" s="11"/>
    </row>
    <row r="65" spans="6:18" x14ac:dyDescent="0.2">
      <c r="F65" s="10">
        <v>29646</v>
      </c>
      <c r="G65" s="7">
        <v>4.6646E-2</v>
      </c>
      <c r="H65" s="7">
        <f t="shared" si="0"/>
        <v>1.046646</v>
      </c>
      <c r="I65" s="28">
        <f t="shared" si="1"/>
        <v>2.1686713313752497</v>
      </c>
      <c r="J65" s="7">
        <v>2.3800000000000002E-2</v>
      </c>
      <c r="K65" s="7">
        <f t="shared" si="2"/>
        <v>1.0238</v>
      </c>
      <c r="L65" s="28">
        <f t="shared" si="3"/>
        <v>1.2707499024623077</v>
      </c>
      <c r="M65" s="9">
        <f t="shared" si="4"/>
        <v>2.2845999999999998E-2</v>
      </c>
      <c r="N65" s="11">
        <f t="shared" si="7"/>
        <v>0.31020863852162672</v>
      </c>
      <c r="O65" s="9">
        <f t="shared" si="6"/>
        <v>5.950184638309846E-2</v>
      </c>
      <c r="Q65" s="25"/>
      <c r="R65" s="11"/>
    </row>
    <row r="66" spans="6:18" x14ac:dyDescent="0.2">
      <c r="F66" s="10">
        <v>29677</v>
      </c>
      <c r="G66" s="7">
        <v>-1.6213999999999999E-2</v>
      </c>
      <c r="H66" s="7">
        <f t="shared" si="0"/>
        <v>0.98378600000000005</v>
      </c>
      <c r="I66" s="28">
        <f t="shared" si="1"/>
        <v>2.1335084944083316</v>
      </c>
      <c r="J66" s="7">
        <v>-3.5700000000000003E-2</v>
      </c>
      <c r="K66" s="7">
        <f t="shared" si="2"/>
        <v>0.96430000000000005</v>
      </c>
      <c r="L66" s="28">
        <f t="shared" si="3"/>
        <v>1.2253841309444033</v>
      </c>
      <c r="M66" s="9">
        <f t="shared" si="4"/>
        <v>1.9486000000000003E-2</v>
      </c>
      <c r="N66" s="11">
        <f t="shared" si="7"/>
        <v>0.36990271187404167</v>
      </c>
      <c r="O66" s="9">
        <f t="shared" si="6"/>
        <v>5.950184638309846E-2</v>
      </c>
      <c r="Q66" s="25"/>
      <c r="R66" s="11"/>
    </row>
    <row r="67" spans="6:18" x14ac:dyDescent="0.2">
      <c r="F67" s="10">
        <v>29707</v>
      </c>
      <c r="G67" s="7">
        <v>9.8779999999999996E-3</v>
      </c>
      <c r="H67" s="7">
        <f t="shared" ref="H67:H130" si="8">1+G67</f>
        <v>1.0098780000000001</v>
      </c>
      <c r="I67" s="28">
        <f t="shared" si="1"/>
        <v>2.1545832913160972</v>
      </c>
      <c r="J67" s="7">
        <v>3.5900000000000001E-2</v>
      </c>
      <c r="K67" s="7">
        <f t="shared" ref="K67:K130" si="9">1+J67</f>
        <v>1.0359</v>
      </c>
      <c r="L67" s="28">
        <f t="shared" si="3"/>
        <v>1.2693754212453074</v>
      </c>
      <c r="M67" s="9">
        <f t="shared" ref="M67:M130" si="10">G67-J67</f>
        <v>-2.6022000000000003E-2</v>
      </c>
      <c r="N67" s="11">
        <f t="shared" si="7"/>
        <v>0.317661286311548</v>
      </c>
      <c r="O67" s="9">
        <f t="shared" si="6"/>
        <v>5.950184638309846E-2</v>
      </c>
      <c r="Q67" s="25"/>
      <c r="R67" s="11"/>
    </row>
    <row r="68" spans="6:18" x14ac:dyDescent="0.2">
      <c r="F68" s="10">
        <v>29738</v>
      </c>
      <c r="G68" s="7">
        <v>-7.3200000000000001E-3</v>
      </c>
      <c r="H68" s="7">
        <f t="shared" si="8"/>
        <v>0.99268000000000001</v>
      </c>
      <c r="I68" s="28">
        <f t="shared" ref="I68:I131" si="11">I67*H68</f>
        <v>2.1388117416236634</v>
      </c>
      <c r="J68" s="7">
        <v>-2.3E-3</v>
      </c>
      <c r="K68" s="7">
        <f t="shared" si="9"/>
        <v>0.99770000000000003</v>
      </c>
      <c r="L68" s="28">
        <f t="shared" ref="L68:L131" si="12">L67*K68</f>
        <v>1.2664558577764433</v>
      </c>
      <c r="M68" s="9">
        <f t="shared" si="10"/>
        <v>-5.0200000000000002E-3</v>
      </c>
      <c r="N68" s="11">
        <f t="shared" si="7"/>
        <v>0.28499010624889487</v>
      </c>
      <c r="O68" s="9">
        <f t="shared" si="6"/>
        <v>5.950184638309846E-2</v>
      </c>
      <c r="Q68" s="25"/>
      <c r="R68" s="11"/>
    </row>
    <row r="69" spans="6:18" x14ac:dyDescent="0.2">
      <c r="F69" s="10">
        <v>29768</v>
      </c>
      <c r="G69" s="7">
        <v>-8.0999999999999996E-4</v>
      </c>
      <c r="H69" s="7">
        <f t="shared" si="8"/>
        <v>0.99919000000000002</v>
      </c>
      <c r="I69" s="28">
        <f t="shared" si="11"/>
        <v>2.1370793041129481</v>
      </c>
      <c r="J69" s="7">
        <v>-1.9300000000000001E-2</v>
      </c>
      <c r="K69" s="7">
        <f t="shared" si="9"/>
        <v>0.98070000000000002</v>
      </c>
      <c r="L69" s="28">
        <f t="shared" si="12"/>
        <v>1.242013259721358</v>
      </c>
      <c r="M69" s="9">
        <f t="shared" si="10"/>
        <v>1.8489999999999999E-2</v>
      </c>
      <c r="N69" s="11">
        <f t="shared" si="7"/>
        <v>0.20305534836038153</v>
      </c>
      <c r="O69" s="9">
        <f t="shared" si="6"/>
        <v>5.950184638309846E-2</v>
      </c>
      <c r="Q69" s="25"/>
      <c r="R69" s="11"/>
    </row>
    <row r="70" spans="6:18" x14ac:dyDescent="0.2">
      <c r="F70" s="10">
        <v>29799</v>
      </c>
      <c r="G70" s="7">
        <v>-5.5643999999999999E-2</v>
      </c>
      <c r="H70" s="7">
        <f t="shared" si="8"/>
        <v>0.94435599999999997</v>
      </c>
      <c r="I70" s="28">
        <f t="shared" si="11"/>
        <v>2.0181636633148869</v>
      </c>
      <c r="J70" s="7">
        <v>-2.1100000000000001E-2</v>
      </c>
      <c r="K70" s="7">
        <f t="shared" si="9"/>
        <v>0.97889999999999999</v>
      </c>
      <c r="L70" s="28">
        <f t="shared" si="12"/>
        <v>1.2158067799412373</v>
      </c>
      <c r="M70" s="9">
        <f t="shared" si="10"/>
        <v>-3.4543999999999998E-2</v>
      </c>
      <c r="N70" s="11">
        <f t="shared" si="7"/>
        <v>0.10191629649982015</v>
      </c>
      <c r="O70" s="9">
        <f t="shared" si="6"/>
        <v>5.950184638309846E-2</v>
      </c>
      <c r="Q70" s="25"/>
      <c r="R70" s="11"/>
    </row>
    <row r="71" spans="6:18" x14ac:dyDescent="0.2">
      <c r="F71" s="10">
        <v>29830</v>
      </c>
      <c r="G71" s="7">
        <v>-5.7031999999999999E-2</v>
      </c>
      <c r="H71" s="7">
        <f t="shared" si="8"/>
        <v>0.94296800000000003</v>
      </c>
      <c r="I71" s="28">
        <f t="shared" si="11"/>
        <v>1.9030637532687125</v>
      </c>
      <c r="J71" s="7">
        <v>-6.9999999999999999E-4</v>
      </c>
      <c r="K71" s="7">
        <f t="shared" si="9"/>
        <v>0.99929999999999997</v>
      </c>
      <c r="L71" s="28">
        <f t="shared" si="12"/>
        <v>1.2149557151952783</v>
      </c>
      <c r="M71" s="9">
        <f t="shared" si="10"/>
        <v>-5.6332E-2</v>
      </c>
      <c r="N71" s="11">
        <f t="shared" si="7"/>
        <v>4.2348258994567844E-3</v>
      </c>
      <c r="O71" s="9">
        <f t="shared" si="6"/>
        <v>5.950184638309846E-2</v>
      </c>
      <c r="Q71" s="25"/>
      <c r="R71" s="11"/>
    </row>
    <row r="72" spans="6:18" x14ac:dyDescent="0.2">
      <c r="F72" s="10">
        <v>29860</v>
      </c>
      <c r="G72" s="7">
        <v>5.8583000000000003E-2</v>
      </c>
      <c r="H72" s="7">
        <f t="shared" si="8"/>
        <v>1.0585830000000001</v>
      </c>
      <c r="I72" s="28">
        <f t="shared" si="11"/>
        <v>2.0145509371264536</v>
      </c>
      <c r="J72" s="7">
        <v>5.8500000000000003E-2</v>
      </c>
      <c r="K72" s="7">
        <f t="shared" si="9"/>
        <v>1.0585</v>
      </c>
      <c r="L72" s="28">
        <f t="shared" si="12"/>
        <v>1.2860306245342021</v>
      </c>
      <c r="M72" s="9">
        <f t="shared" si="10"/>
        <v>8.2999999999999741E-5</v>
      </c>
      <c r="N72" s="11">
        <f t="shared" si="7"/>
        <v>-2.6760957707382405E-2</v>
      </c>
      <c r="O72" s="9">
        <f t="shared" si="6"/>
        <v>5.950184638309846E-2</v>
      </c>
      <c r="Q72" s="25"/>
      <c r="R72" s="11"/>
    </row>
    <row r="73" spans="6:18" x14ac:dyDescent="0.2">
      <c r="F73" s="10">
        <v>29891</v>
      </c>
      <c r="G73" s="7">
        <v>4.5225000000000001E-2</v>
      </c>
      <c r="H73" s="7">
        <f t="shared" si="8"/>
        <v>1.0452250000000001</v>
      </c>
      <c r="I73" s="28">
        <f t="shared" si="11"/>
        <v>2.1056590032579976</v>
      </c>
      <c r="J73" s="7">
        <v>8.5199999999999998E-2</v>
      </c>
      <c r="K73" s="7">
        <f t="shared" si="9"/>
        <v>1.0851999999999999</v>
      </c>
      <c r="L73" s="28">
        <f t="shared" si="12"/>
        <v>1.395600433744516</v>
      </c>
      <c r="M73" s="9">
        <f t="shared" si="10"/>
        <v>-3.9974999999999997E-2</v>
      </c>
      <c r="N73" s="11">
        <f t="shared" si="7"/>
        <v>-0.1747130547760386</v>
      </c>
      <c r="O73" s="9">
        <f t="shared" si="6"/>
        <v>5.950184638309846E-2</v>
      </c>
      <c r="Q73" s="25"/>
      <c r="R73" s="11"/>
    </row>
    <row r="74" spans="6:18" x14ac:dyDescent="0.2">
      <c r="F74" s="10">
        <v>29921</v>
      </c>
      <c r="G74" s="7">
        <v>-2.7862000000000001E-2</v>
      </c>
      <c r="H74" s="7">
        <f t="shared" si="8"/>
        <v>0.97213799999999995</v>
      </c>
      <c r="I74" s="28">
        <f t="shared" si="11"/>
        <v>2.0469911321092233</v>
      </c>
      <c r="J74" s="7">
        <v>-3.7400000000000003E-2</v>
      </c>
      <c r="K74" s="7">
        <f t="shared" si="9"/>
        <v>0.96260000000000001</v>
      </c>
      <c r="L74" s="28">
        <f t="shared" si="12"/>
        <v>1.3434049775224712</v>
      </c>
      <c r="M74" s="9">
        <f t="shared" si="10"/>
        <v>9.5380000000000013E-3</v>
      </c>
      <c r="N74" s="11">
        <f t="shared" si="7"/>
        <v>-9.8786185502131585E-2</v>
      </c>
      <c r="O74" s="9">
        <f t="shared" si="6"/>
        <v>5.950184638309846E-2</v>
      </c>
      <c r="Q74" s="25"/>
      <c r="R74" s="11"/>
    </row>
    <row r="75" spans="6:18" x14ac:dyDescent="0.2">
      <c r="F75" s="10">
        <v>29952</v>
      </c>
      <c r="G75" s="7">
        <v>-2.3068999999999999E-2</v>
      </c>
      <c r="H75" s="7">
        <f t="shared" si="8"/>
        <v>0.97693099999999999</v>
      </c>
      <c r="I75" s="28">
        <f t="shared" si="11"/>
        <v>1.9997690936825956</v>
      </c>
      <c r="J75" s="7">
        <v>6.3E-3</v>
      </c>
      <c r="K75" s="7">
        <f t="shared" si="9"/>
        <v>1.0063</v>
      </c>
      <c r="L75" s="28">
        <f t="shared" si="12"/>
        <v>1.3518684288808627</v>
      </c>
      <c r="M75" s="9">
        <f t="shared" si="10"/>
        <v>-2.9368999999999999E-2</v>
      </c>
      <c r="N75" s="11">
        <f t="shared" si="7"/>
        <v>-8.607468246515726E-2</v>
      </c>
      <c r="O75" s="9">
        <f t="shared" si="6"/>
        <v>5.950184638309846E-2</v>
      </c>
      <c r="Q75" s="25"/>
      <c r="R75" s="11"/>
    </row>
    <row r="76" spans="6:18" x14ac:dyDescent="0.2">
      <c r="F76" s="10">
        <v>29983</v>
      </c>
      <c r="G76" s="7">
        <v>-5.0123000000000001E-2</v>
      </c>
      <c r="H76" s="7">
        <f t="shared" si="8"/>
        <v>0.94987699999999997</v>
      </c>
      <c r="I76" s="28">
        <f t="shared" si="11"/>
        <v>1.8995346673999427</v>
      </c>
      <c r="J76" s="7">
        <v>1.95E-2</v>
      </c>
      <c r="K76" s="7">
        <f t="shared" si="9"/>
        <v>1.0195000000000001</v>
      </c>
      <c r="L76" s="28">
        <f t="shared" si="12"/>
        <v>1.3782298632440395</v>
      </c>
      <c r="M76" s="9">
        <f t="shared" si="10"/>
        <v>-6.9623000000000004E-2</v>
      </c>
      <c r="N76" s="11">
        <f t="shared" si="7"/>
        <v>-0.19363791622163984</v>
      </c>
      <c r="O76" s="9">
        <f t="shared" si="6"/>
        <v>5.950184638309846E-2</v>
      </c>
      <c r="Q76" s="25"/>
      <c r="R76" s="11"/>
    </row>
    <row r="77" spans="6:18" x14ac:dyDescent="0.2">
      <c r="F77" s="10">
        <v>30011</v>
      </c>
      <c r="G77" s="7">
        <v>-7.4819999999999999E-3</v>
      </c>
      <c r="H77" s="7">
        <f t="shared" si="8"/>
        <v>0.99251800000000001</v>
      </c>
      <c r="I77" s="28">
        <f t="shared" si="11"/>
        <v>1.8853223490184563</v>
      </c>
      <c r="J77" s="7">
        <v>1.2699999999999999E-2</v>
      </c>
      <c r="K77" s="7">
        <f t="shared" si="9"/>
        <v>1.0126999999999999</v>
      </c>
      <c r="L77" s="28">
        <f t="shared" si="12"/>
        <v>1.3957333825072387</v>
      </c>
      <c r="M77" s="9">
        <f t="shared" si="10"/>
        <v>-2.0181999999999999E-2</v>
      </c>
      <c r="N77" s="11">
        <f t="shared" si="7"/>
        <v>-0.22900968039042846</v>
      </c>
      <c r="O77" s="9">
        <f t="shared" si="6"/>
        <v>5.950184638309846E-2</v>
      </c>
      <c r="Q77" s="25"/>
      <c r="R77" s="11"/>
    </row>
    <row r="78" spans="6:18" x14ac:dyDescent="0.2">
      <c r="F78" s="10">
        <v>30042</v>
      </c>
      <c r="G78" s="7">
        <v>4.2583999999999997E-2</v>
      </c>
      <c r="H78" s="7">
        <f t="shared" si="8"/>
        <v>1.042584</v>
      </c>
      <c r="I78" s="28">
        <f t="shared" si="11"/>
        <v>1.9656069159290581</v>
      </c>
      <c r="J78" s="7">
        <v>2.8000000000000001E-2</v>
      </c>
      <c r="K78" s="7">
        <f t="shared" si="9"/>
        <v>1.028</v>
      </c>
      <c r="L78" s="28">
        <f t="shared" si="12"/>
        <v>1.4348139172174414</v>
      </c>
      <c r="M78" s="9">
        <f t="shared" si="10"/>
        <v>1.4583999999999996E-2</v>
      </c>
      <c r="N78" s="11">
        <f t="shared" si="7"/>
        <v>-0.24960690099427241</v>
      </c>
      <c r="O78" s="9">
        <f t="shared" ref="O78:O141" si="13">AVERAGE($N$14:$N$578)</f>
        <v>5.950184638309846E-2</v>
      </c>
      <c r="Q78" s="25"/>
      <c r="R78" s="11"/>
    </row>
    <row r="79" spans="6:18" x14ac:dyDescent="0.2">
      <c r="F79" s="10">
        <v>30072</v>
      </c>
      <c r="G79" s="7">
        <v>-2.8649999999999998E-2</v>
      </c>
      <c r="H79" s="7">
        <f t="shared" si="8"/>
        <v>0.97135000000000005</v>
      </c>
      <c r="I79" s="28">
        <f t="shared" si="11"/>
        <v>1.9092922777876906</v>
      </c>
      <c r="J79" s="7">
        <v>1.6199999999999999E-2</v>
      </c>
      <c r="K79" s="7">
        <f t="shared" si="9"/>
        <v>1.0162</v>
      </c>
      <c r="L79" s="28">
        <f t="shared" si="12"/>
        <v>1.458057902676364</v>
      </c>
      <c r="M79" s="9">
        <f t="shared" si="10"/>
        <v>-4.4850000000000001E-2</v>
      </c>
      <c r="N79" s="11">
        <f t="shared" ref="N79:N142" si="14">PRODUCT(H68:H79)-(PRODUCT(K68:K79))</f>
        <v>-0.26248813474097243</v>
      </c>
      <c r="O79" s="9">
        <f t="shared" si="13"/>
        <v>5.950184638309846E-2</v>
      </c>
      <c r="Q79" s="25"/>
      <c r="R79" s="11"/>
    </row>
    <row r="80" spans="6:18" x14ac:dyDescent="0.2">
      <c r="F80" s="10">
        <v>30103</v>
      </c>
      <c r="G80" s="7">
        <v>-1.924E-2</v>
      </c>
      <c r="H80" s="7">
        <f t="shared" si="8"/>
        <v>0.98075999999999997</v>
      </c>
      <c r="I80" s="28">
        <f t="shared" si="11"/>
        <v>1.8725574943630554</v>
      </c>
      <c r="J80" s="7">
        <v>-1.5699999999999999E-2</v>
      </c>
      <c r="K80" s="7">
        <f t="shared" si="9"/>
        <v>0.98429999999999995</v>
      </c>
      <c r="L80" s="28">
        <f t="shared" si="12"/>
        <v>1.4351663936043451</v>
      </c>
      <c r="M80" s="9">
        <f t="shared" si="10"/>
        <v>-3.5400000000000015E-3</v>
      </c>
      <c r="N80" s="11">
        <f t="shared" si="14"/>
        <v>-0.25770169426626255</v>
      </c>
      <c r="O80" s="9">
        <f t="shared" si="13"/>
        <v>5.950184638309846E-2</v>
      </c>
      <c r="Q80" s="25"/>
      <c r="R80" s="11"/>
    </row>
    <row r="81" spans="6:18" x14ac:dyDescent="0.2">
      <c r="F81" s="10">
        <v>30133</v>
      </c>
      <c r="G81" s="7">
        <v>-2.2381999999999999E-2</v>
      </c>
      <c r="H81" s="7">
        <f t="shared" si="8"/>
        <v>0.97761799999999999</v>
      </c>
      <c r="I81" s="28">
        <f t="shared" si="11"/>
        <v>1.8306459125242214</v>
      </c>
      <c r="J81" s="7">
        <v>4.2999999999999997E-2</v>
      </c>
      <c r="K81" s="7">
        <f t="shared" si="9"/>
        <v>1.0429999999999999</v>
      </c>
      <c r="L81" s="28">
        <f t="shared" si="12"/>
        <v>1.4968785485293319</v>
      </c>
      <c r="M81" s="9">
        <f t="shared" si="10"/>
        <v>-6.5381999999999996E-2</v>
      </c>
      <c r="N81" s="11">
        <f t="shared" si="14"/>
        <v>-0.34859222814500157</v>
      </c>
      <c r="O81" s="9">
        <f t="shared" si="13"/>
        <v>5.950184638309846E-2</v>
      </c>
      <c r="Q81" s="25"/>
      <c r="R81" s="11"/>
    </row>
    <row r="82" spans="6:18" x14ac:dyDescent="0.2">
      <c r="F82" s="10">
        <v>30164</v>
      </c>
      <c r="G82" s="7">
        <v>0.124441</v>
      </c>
      <c r="H82" s="7">
        <f t="shared" si="8"/>
        <v>1.124441</v>
      </c>
      <c r="I82" s="28">
        <f t="shared" si="11"/>
        <v>2.0584533205246482</v>
      </c>
      <c r="J82" s="7">
        <v>5.4600000000000003E-2</v>
      </c>
      <c r="K82" s="7">
        <f t="shared" si="9"/>
        <v>1.0546</v>
      </c>
      <c r="L82" s="28">
        <f t="shared" si="12"/>
        <v>1.5786081172790334</v>
      </c>
      <c r="M82" s="9">
        <f t="shared" si="10"/>
        <v>6.9840999999999986E-2</v>
      </c>
      <c r="N82" s="11">
        <f t="shared" si="14"/>
        <v>-0.27844025548071416</v>
      </c>
      <c r="O82" s="9">
        <f t="shared" si="13"/>
        <v>5.950184638309846E-2</v>
      </c>
      <c r="Q82" s="25"/>
      <c r="R82" s="11"/>
    </row>
    <row r="83" spans="6:18" x14ac:dyDescent="0.2">
      <c r="F83" s="10">
        <v>30195</v>
      </c>
      <c r="G83" s="7">
        <v>1.4385E-2</v>
      </c>
      <c r="H83" s="7">
        <f t="shared" si="8"/>
        <v>1.0143850000000001</v>
      </c>
      <c r="I83" s="28">
        <f t="shared" si="11"/>
        <v>2.0880641715403954</v>
      </c>
      <c r="J83" s="7">
        <v>4.0500000000000001E-2</v>
      </c>
      <c r="K83" s="7">
        <f t="shared" si="9"/>
        <v>1.0405</v>
      </c>
      <c r="L83" s="28">
        <f t="shared" si="12"/>
        <v>1.6425417460288343</v>
      </c>
      <c r="M83" s="9">
        <f t="shared" si="10"/>
        <v>-2.6114999999999999E-2</v>
      </c>
      <c r="N83" s="11">
        <f t="shared" si="14"/>
        <v>-0.25472359974646919</v>
      </c>
      <c r="O83" s="9">
        <f t="shared" si="13"/>
        <v>5.950184638309846E-2</v>
      </c>
      <c r="Q83" s="25"/>
      <c r="R83" s="11"/>
    </row>
    <row r="84" spans="6:18" x14ac:dyDescent="0.2">
      <c r="F84" s="10">
        <v>30225</v>
      </c>
      <c r="G84" s="7">
        <v>0.117184</v>
      </c>
      <c r="H84" s="7">
        <f t="shared" si="8"/>
        <v>1.117184</v>
      </c>
      <c r="I84" s="28">
        <f t="shared" si="11"/>
        <v>2.3327518834181848</v>
      </c>
      <c r="J84" s="7">
        <v>5.2999999999999999E-2</v>
      </c>
      <c r="K84" s="7">
        <f t="shared" si="9"/>
        <v>1.0529999999999999</v>
      </c>
      <c r="L84" s="28">
        <f t="shared" si="12"/>
        <v>1.7295964585683623</v>
      </c>
      <c r="M84" s="9">
        <f t="shared" si="10"/>
        <v>6.4183999999999991E-2</v>
      </c>
      <c r="N84" s="11">
        <f t="shared" si="14"/>
        <v>-0.18695948299002318</v>
      </c>
      <c r="O84" s="9">
        <f t="shared" si="13"/>
        <v>5.950184638309846E-2</v>
      </c>
      <c r="Q84" s="25"/>
      <c r="R84" s="11"/>
    </row>
    <row r="85" spans="6:18" x14ac:dyDescent="0.2">
      <c r="F85" s="10">
        <v>30256</v>
      </c>
      <c r="G85" s="7">
        <v>4.8753999999999999E-2</v>
      </c>
      <c r="H85" s="7">
        <f t="shared" si="8"/>
        <v>1.048754</v>
      </c>
      <c r="I85" s="28">
        <f t="shared" si="11"/>
        <v>2.446482868742355</v>
      </c>
      <c r="J85" s="7">
        <v>9.7999999999999997E-3</v>
      </c>
      <c r="K85" s="7">
        <f t="shared" si="9"/>
        <v>1.0098</v>
      </c>
      <c r="L85" s="28">
        <f t="shared" si="12"/>
        <v>1.7465465038623322</v>
      </c>
      <c r="M85" s="9">
        <f t="shared" si="10"/>
        <v>3.8954000000000003E-2</v>
      </c>
      <c r="N85" s="11">
        <f t="shared" si="14"/>
        <v>-8.9605106242865329E-2</v>
      </c>
      <c r="O85" s="9">
        <f t="shared" si="13"/>
        <v>5.950184638309846E-2</v>
      </c>
      <c r="Q85" s="25"/>
      <c r="R85" s="11"/>
    </row>
    <row r="86" spans="6:18" x14ac:dyDescent="0.2">
      <c r="F86" s="10">
        <v>30286</v>
      </c>
      <c r="G86" s="7">
        <v>1.2421E-2</v>
      </c>
      <c r="H86" s="7">
        <f t="shared" si="8"/>
        <v>1.012421</v>
      </c>
      <c r="I86" s="28">
        <f t="shared" si="11"/>
        <v>2.4768706324550038</v>
      </c>
      <c r="J86" s="7">
        <v>2.01E-2</v>
      </c>
      <c r="K86" s="7">
        <f t="shared" si="9"/>
        <v>1.0201</v>
      </c>
      <c r="L86" s="28">
        <f t="shared" si="12"/>
        <v>1.7816520885899652</v>
      </c>
      <c r="M86" s="9">
        <f t="shared" si="10"/>
        <v>-7.6790000000000001E-3</v>
      </c>
      <c r="N86" s="11">
        <f t="shared" si="14"/>
        <v>-0.11621559493952094</v>
      </c>
      <c r="O86" s="9">
        <f t="shared" si="13"/>
        <v>5.950184638309846E-2</v>
      </c>
      <c r="Q86" s="25"/>
      <c r="R86" s="11"/>
    </row>
    <row r="87" spans="6:18" x14ac:dyDescent="0.2">
      <c r="F87" s="10">
        <v>30317</v>
      </c>
      <c r="G87" s="7">
        <v>3.9752999999999997E-2</v>
      </c>
      <c r="H87" s="7">
        <f t="shared" si="8"/>
        <v>1.0397529999999999</v>
      </c>
      <c r="I87" s="28">
        <f t="shared" si="11"/>
        <v>2.5753336707069874</v>
      </c>
      <c r="J87" s="7">
        <v>1.6999999999999999E-3</v>
      </c>
      <c r="K87" s="7">
        <f t="shared" si="9"/>
        <v>1.0017</v>
      </c>
      <c r="L87" s="28">
        <f t="shared" si="12"/>
        <v>1.7846808971405681</v>
      </c>
      <c r="M87" s="9">
        <f t="shared" si="10"/>
        <v>3.8052999999999997E-2</v>
      </c>
      <c r="N87" s="11">
        <f t="shared" si="14"/>
        <v>-3.2343204097452505E-2</v>
      </c>
      <c r="O87" s="9">
        <f t="shared" si="13"/>
        <v>5.950184638309846E-2</v>
      </c>
      <c r="Q87" s="25"/>
      <c r="R87" s="11"/>
    </row>
    <row r="88" spans="6:18" x14ac:dyDescent="0.2">
      <c r="F88" s="10">
        <v>30348</v>
      </c>
      <c r="G88" s="7">
        <v>3.0544000000000002E-2</v>
      </c>
      <c r="H88" s="7">
        <f t="shared" si="8"/>
        <v>1.0305439999999999</v>
      </c>
      <c r="I88" s="28">
        <f t="shared" si="11"/>
        <v>2.6539946623450614</v>
      </c>
      <c r="J88" s="7">
        <v>2.87E-2</v>
      </c>
      <c r="K88" s="7">
        <f t="shared" si="9"/>
        <v>1.0286999999999999</v>
      </c>
      <c r="L88" s="28">
        <f t="shared" si="12"/>
        <v>1.8359012388885023</v>
      </c>
      <c r="M88" s="9">
        <f t="shared" si="10"/>
        <v>1.8440000000000019E-3</v>
      </c>
      <c r="N88" s="11">
        <f t="shared" si="14"/>
        <v>6.5109606772201012E-2</v>
      </c>
      <c r="O88" s="9">
        <f t="shared" si="13"/>
        <v>5.950184638309846E-2</v>
      </c>
      <c r="Q88" s="25"/>
      <c r="R88" s="11"/>
    </row>
    <row r="89" spans="6:18" x14ac:dyDescent="0.2">
      <c r="F89" s="10">
        <v>30376</v>
      </c>
      <c r="G89" s="7">
        <v>3.3984E-2</v>
      </c>
      <c r="H89" s="7">
        <f t="shared" si="8"/>
        <v>1.033984</v>
      </c>
      <c r="I89" s="28">
        <f t="shared" si="11"/>
        <v>2.7441880169501962</v>
      </c>
      <c r="J89" s="7">
        <v>2.5999999999999999E-3</v>
      </c>
      <c r="K89" s="7">
        <f t="shared" si="9"/>
        <v>1.0025999999999999</v>
      </c>
      <c r="L89" s="28">
        <f t="shared" si="12"/>
        <v>1.8406745821096122</v>
      </c>
      <c r="M89" s="9">
        <f t="shared" si="10"/>
        <v>3.1384000000000002E-2</v>
      </c>
      <c r="N89" s="11">
        <f t="shared" si="14"/>
        <v>0.13676707928707166</v>
      </c>
      <c r="O89" s="9">
        <f t="shared" si="13"/>
        <v>5.950184638309846E-2</v>
      </c>
      <c r="Q89" s="25"/>
      <c r="R89" s="11"/>
    </row>
    <row r="90" spans="6:18" x14ac:dyDescent="0.2">
      <c r="F90" s="10">
        <v>30407</v>
      </c>
      <c r="G90" s="7">
        <v>7.2937000000000002E-2</v>
      </c>
      <c r="H90" s="7">
        <f t="shared" si="8"/>
        <v>1.072937</v>
      </c>
      <c r="I90" s="28">
        <f t="shared" si="11"/>
        <v>2.9443408583424926</v>
      </c>
      <c r="J90" s="7">
        <v>2.7900000000000001E-2</v>
      </c>
      <c r="K90" s="7">
        <f t="shared" si="9"/>
        <v>1.0279</v>
      </c>
      <c r="L90" s="28">
        <f t="shared" si="12"/>
        <v>1.8920294029504705</v>
      </c>
      <c r="M90" s="9">
        <f t="shared" si="10"/>
        <v>4.5037000000000001E-2</v>
      </c>
      <c r="N90" s="11">
        <f t="shared" si="14"/>
        <v>0.17927125410993905</v>
      </c>
      <c r="O90" s="9">
        <f t="shared" si="13"/>
        <v>5.950184638309846E-2</v>
      </c>
      <c r="Q90" s="25"/>
      <c r="R90" s="11"/>
    </row>
    <row r="91" spans="6:18" x14ac:dyDescent="0.2">
      <c r="F91" s="10">
        <v>30437</v>
      </c>
      <c r="G91" s="7">
        <v>7.6810000000000003E-3</v>
      </c>
      <c r="H91" s="7">
        <f t="shared" si="8"/>
        <v>1.007681</v>
      </c>
      <c r="I91" s="28">
        <f t="shared" si="11"/>
        <v>2.9669563404754213</v>
      </c>
      <c r="J91" s="7">
        <v>-1.3100000000000001E-2</v>
      </c>
      <c r="K91" s="7">
        <f t="shared" si="9"/>
        <v>0.9869</v>
      </c>
      <c r="L91" s="28">
        <f t="shared" si="12"/>
        <v>1.8672438177718194</v>
      </c>
      <c r="M91" s="9">
        <f t="shared" si="10"/>
        <v>2.0781000000000001E-2</v>
      </c>
      <c r="N91" s="11">
        <f t="shared" si="14"/>
        <v>0.2733184477743229</v>
      </c>
      <c r="O91" s="9">
        <f t="shared" si="13"/>
        <v>5.950184638309846E-2</v>
      </c>
      <c r="Q91" s="25"/>
      <c r="R91" s="11"/>
    </row>
    <row r="92" spans="6:18" x14ac:dyDescent="0.2">
      <c r="F92" s="10">
        <v>30468</v>
      </c>
      <c r="G92" s="7">
        <v>3.7394999999999998E-2</v>
      </c>
      <c r="H92" s="7">
        <f t="shared" si="8"/>
        <v>1.0373950000000001</v>
      </c>
      <c r="I92" s="28">
        <f t="shared" si="11"/>
        <v>3.0779056728274998</v>
      </c>
      <c r="J92" s="7">
        <v>1.1000000000000001E-3</v>
      </c>
      <c r="K92" s="7">
        <f t="shared" si="9"/>
        <v>1.0011000000000001</v>
      </c>
      <c r="L92" s="28">
        <f t="shared" si="12"/>
        <v>1.8692977859713686</v>
      </c>
      <c r="M92" s="9">
        <f t="shared" si="10"/>
        <v>3.6295000000000001E-2</v>
      </c>
      <c r="N92" s="11">
        <f t="shared" si="14"/>
        <v>0.34119536690175178</v>
      </c>
      <c r="O92" s="9">
        <f t="shared" si="13"/>
        <v>5.950184638309846E-2</v>
      </c>
      <c r="Q92" s="25"/>
      <c r="R92" s="11"/>
    </row>
    <row r="93" spans="6:18" x14ac:dyDescent="0.2">
      <c r="F93" s="10">
        <v>30498</v>
      </c>
      <c r="G93" s="7">
        <v>-3.3570999999999997E-2</v>
      </c>
      <c r="H93" s="7">
        <f t="shared" si="8"/>
        <v>0.96642899999999998</v>
      </c>
      <c r="I93" s="28">
        <f t="shared" si="11"/>
        <v>2.9745773014850077</v>
      </c>
      <c r="J93" s="7">
        <v>-2.3599999999999999E-2</v>
      </c>
      <c r="K93" s="7">
        <f t="shared" si="9"/>
        <v>0.97640000000000005</v>
      </c>
      <c r="L93" s="28">
        <f t="shared" si="12"/>
        <v>1.8251823582224445</v>
      </c>
      <c r="M93" s="9">
        <f t="shared" si="10"/>
        <v>-9.9709999999999972E-3</v>
      </c>
      <c r="N93" s="11">
        <f t="shared" si="14"/>
        <v>0.40555294799968822</v>
      </c>
      <c r="O93" s="9">
        <f t="shared" si="13"/>
        <v>5.950184638309846E-2</v>
      </c>
      <c r="Q93" s="25"/>
      <c r="R93" s="11"/>
    </row>
    <row r="94" spans="6:18" x14ac:dyDescent="0.2">
      <c r="F94" s="10">
        <v>30529</v>
      </c>
      <c r="G94" s="7">
        <v>6.1079999999999997E-3</v>
      </c>
      <c r="H94" s="7">
        <f t="shared" si="8"/>
        <v>1.006108</v>
      </c>
      <c r="I94" s="28">
        <f t="shared" si="11"/>
        <v>2.9927460196424782</v>
      </c>
      <c r="J94" s="7">
        <v>7.0000000000000001E-3</v>
      </c>
      <c r="K94" s="7">
        <f t="shared" si="9"/>
        <v>1.0069999999999999</v>
      </c>
      <c r="L94" s="28">
        <f t="shared" si="12"/>
        <v>1.8379586347300014</v>
      </c>
      <c r="M94" s="9">
        <f t="shared" si="10"/>
        <v>-8.9200000000000043E-4</v>
      </c>
      <c r="N94" s="11">
        <f t="shared" si="14"/>
        <v>0.2895902988889214</v>
      </c>
      <c r="O94" s="9">
        <f t="shared" si="13"/>
        <v>5.950184638309846E-2</v>
      </c>
      <c r="Q94" s="25"/>
      <c r="R94" s="11"/>
    </row>
    <row r="95" spans="6:18" x14ac:dyDescent="0.2">
      <c r="F95" s="10">
        <v>30560</v>
      </c>
      <c r="G95" s="7">
        <v>1.6565E-2</v>
      </c>
      <c r="H95" s="7">
        <f t="shared" si="8"/>
        <v>1.0165649999999999</v>
      </c>
      <c r="I95" s="28">
        <f t="shared" si="11"/>
        <v>3.0423208574578555</v>
      </c>
      <c r="J95" s="7">
        <v>3.3000000000000002E-2</v>
      </c>
      <c r="K95" s="7">
        <f t="shared" si="9"/>
        <v>1.0329999999999999</v>
      </c>
      <c r="L95" s="28">
        <f t="shared" si="12"/>
        <v>1.8986112696760913</v>
      </c>
      <c r="M95" s="9">
        <f t="shared" si="10"/>
        <v>-1.6435000000000002E-2</v>
      </c>
      <c r="N95" s="11">
        <f t="shared" si="14"/>
        <v>0.30110710505119087</v>
      </c>
      <c r="O95" s="9">
        <f t="shared" si="13"/>
        <v>5.950184638309846E-2</v>
      </c>
      <c r="Q95" s="25"/>
      <c r="R95" s="11"/>
    </row>
    <row r="96" spans="6:18" x14ac:dyDescent="0.2">
      <c r="F96" s="10">
        <v>30590</v>
      </c>
      <c r="G96" s="7">
        <v>-2.47E-2</v>
      </c>
      <c r="H96" s="7">
        <f t="shared" si="8"/>
        <v>0.97530000000000006</v>
      </c>
      <c r="I96" s="28">
        <f t="shared" si="11"/>
        <v>2.9671755322786466</v>
      </c>
      <c r="J96" s="7">
        <v>3.5999999999999999E-3</v>
      </c>
      <c r="K96" s="7">
        <f t="shared" si="9"/>
        <v>1.0036</v>
      </c>
      <c r="L96" s="28">
        <f t="shared" si="12"/>
        <v>1.9054462702469253</v>
      </c>
      <c r="M96" s="9">
        <f t="shared" si="10"/>
        <v>-2.8299999999999999E-2</v>
      </c>
      <c r="N96" s="11">
        <f t="shared" si="14"/>
        <v>0.17029261503113924</v>
      </c>
      <c r="O96" s="9">
        <f t="shared" si="13"/>
        <v>5.950184638309846E-2</v>
      </c>
      <c r="Q96" s="25"/>
      <c r="R96" s="11"/>
    </row>
    <row r="97" spans="6:18" x14ac:dyDescent="0.2">
      <c r="F97" s="10">
        <v>30621</v>
      </c>
      <c r="G97" s="7">
        <v>2.8604999999999998E-2</v>
      </c>
      <c r="H97" s="7">
        <f t="shared" si="8"/>
        <v>1.028605</v>
      </c>
      <c r="I97" s="28">
        <f t="shared" si="11"/>
        <v>3.0520515883794772</v>
      </c>
      <c r="J97" s="7">
        <v>1.14E-2</v>
      </c>
      <c r="K97" s="7">
        <f t="shared" si="9"/>
        <v>1.0114000000000001</v>
      </c>
      <c r="L97" s="28">
        <f t="shared" si="12"/>
        <v>1.9271683577277403</v>
      </c>
      <c r="M97" s="9">
        <f t="shared" si="10"/>
        <v>1.7204999999999998E-2</v>
      </c>
      <c r="N97" s="11">
        <f t="shared" si="14"/>
        <v>0.14410967277231035</v>
      </c>
      <c r="O97" s="9">
        <f t="shared" si="13"/>
        <v>5.950184638309846E-2</v>
      </c>
      <c r="Q97" s="25"/>
      <c r="R97" s="11"/>
    </row>
    <row r="98" spans="6:18" x14ac:dyDescent="0.2">
      <c r="F98" s="10">
        <v>30651</v>
      </c>
      <c r="G98" s="7">
        <v>-1.0116999999999999E-2</v>
      </c>
      <c r="H98" s="7">
        <f t="shared" si="8"/>
        <v>0.98988299999999996</v>
      </c>
      <c r="I98" s="28">
        <f t="shared" si="11"/>
        <v>3.021173982459842</v>
      </c>
      <c r="J98" s="7">
        <v>1.9E-3</v>
      </c>
      <c r="K98" s="7">
        <f t="shared" si="9"/>
        <v>1.0019</v>
      </c>
      <c r="L98" s="28">
        <f t="shared" si="12"/>
        <v>1.9308299776074231</v>
      </c>
      <c r="M98" s="9">
        <f t="shared" si="10"/>
        <v>-1.2017E-2</v>
      </c>
      <c r="N98" s="11">
        <f t="shared" si="14"/>
        <v>0.13602436300137288</v>
      </c>
      <c r="O98" s="9">
        <f t="shared" si="13"/>
        <v>5.950184638309846E-2</v>
      </c>
      <c r="Q98" s="25"/>
      <c r="R98" s="11"/>
    </row>
    <row r="99" spans="6:18" x14ac:dyDescent="0.2">
      <c r="F99" s="10">
        <v>30682</v>
      </c>
      <c r="G99" s="7">
        <v>-9.2720000000000007E-3</v>
      </c>
      <c r="H99" s="7">
        <f t="shared" si="8"/>
        <v>0.99072800000000005</v>
      </c>
      <c r="I99" s="28">
        <f t="shared" si="11"/>
        <v>2.9931616572944746</v>
      </c>
      <c r="J99" s="7">
        <v>2.06E-2</v>
      </c>
      <c r="K99" s="7">
        <f t="shared" si="9"/>
        <v>1.0206</v>
      </c>
      <c r="L99" s="28">
        <f t="shared" si="12"/>
        <v>1.9706050751461359</v>
      </c>
      <c r="M99" s="9">
        <f t="shared" si="10"/>
        <v>-2.9872000000000003E-2</v>
      </c>
      <c r="N99" s="11">
        <f t="shared" si="14"/>
        <v>5.8064445127643305E-2</v>
      </c>
      <c r="O99" s="9">
        <f t="shared" si="13"/>
        <v>5.950184638309846E-2</v>
      </c>
      <c r="Q99" s="25"/>
      <c r="R99" s="11"/>
    </row>
    <row r="100" spans="6:18" x14ac:dyDescent="0.2">
      <c r="F100" s="10">
        <v>30713</v>
      </c>
      <c r="G100" s="7">
        <v>-3.9676000000000003E-2</v>
      </c>
      <c r="H100" s="7">
        <f t="shared" si="8"/>
        <v>0.96032399999999996</v>
      </c>
      <c r="I100" s="28">
        <f t="shared" si="11"/>
        <v>2.874404975379659</v>
      </c>
      <c r="J100" s="7">
        <v>-5.1000000000000004E-3</v>
      </c>
      <c r="K100" s="7">
        <f t="shared" si="9"/>
        <v>0.99490000000000001</v>
      </c>
      <c r="L100" s="28">
        <f t="shared" si="12"/>
        <v>1.9605549892628906</v>
      </c>
      <c r="M100" s="9">
        <f t="shared" si="10"/>
        <v>-3.4576000000000003E-2</v>
      </c>
      <c r="N100" s="11">
        <f t="shared" si="14"/>
        <v>1.5150662186814268E-2</v>
      </c>
      <c r="O100" s="9">
        <f t="shared" si="13"/>
        <v>5.950184638309846E-2</v>
      </c>
      <c r="Q100" s="25"/>
      <c r="R100" s="11"/>
    </row>
    <row r="101" spans="6:18" x14ac:dyDescent="0.2">
      <c r="F101" s="10">
        <v>30742</v>
      </c>
      <c r="G101" s="7">
        <v>1.4168E-2</v>
      </c>
      <c r="H101" s="7">
        <f t="shared" si="8"/>
        <v>1.014168</v>
      </c>
      <c r="I101" s="28">
        <f t="shared" si="11"/>
        <v>2.9151295450708381</v>
      </c>
      <c r="J101" s="7">
        <v>-1.12E-2</v>
      </c>
      <c r="K101" s="7">
        <f t="shared" si="9"/>
        <v>0.98880000000000001</v>
      </c>
      <c r="L101" s="28">
        <f t="shared" si="12"/>
        <v>1.9385967733831462</v>
      </c>
      <c r="M101" s="9">
        <f t="shared" si="10"/>
        <v>2.5368000000000002E-2</v>
      </c>
      <c r="N101" s="11">
        <f t="shared" si="14"/>
        <v>9.0931287144913053E-3</v>
      </c>
      <c r="O101" s="9">
        <f t="shared" si="13"/>
        <v>5.950184638309846E-2</v>
      </c>
      <c r="Q101" s="25"/>
      <c r="R101" s="11"/>
    </row>
    <row r="102" spans="6:18" x14ac:dyDescent="0.2">
      <c r="F102" s="10">
        <v>30773</v>
      </c>
      <c r="G102" s="7">
        <v>3.9350000000000001E-3</v>
      </c>
      <c r="H102" s="7">
        <f t="shared" si="8"/>
        <v>1.003935</v>
      </c>
      <c r="I102" s="28">
        <f t="shared" si="11"/>
        <v>2.926600579830692</v>
      </c>
      <c r="J102" s="7">
        <v>-2E-3</v>
      </c>
      <c r="K102" s="7">
        <f t="shared" si="9"/>
        <v>0.998</v>
      </c>
      <c r="L102" s="28">
        <f t="shared" si="12"/>
        <v>1.9347195798363799</v>
      </c>
      <c r="M102" s="9">
        <f t="shared" si="10"/>
        <v>5.9350000000000002E-3</v>
      </c>
      <c r="N102" s="11">
        <f t="shared" si="14"/>
        <v>-2.8588380009237579E-2</v>
      </c>
      <c r="O102" s="9">
        <f t="shared" si="13"/>
        <v>5.950184638309846E-2</v>
      </c>
      <c r="Q102" s="25"/>
      <c r="R102" s="11"/>
    </row>
    <row r="103" spans="6:18" x14ac:dyDescent="0.2">
      <c r="F103" s="10">
        <v>30803</v>
      </c>
      <c r="G103" s="7">
        <v>-5.1778999999999999E-2</v>
      </c>
      <c r="H103" s="7">
        <f t="shared" si="8"/>
        <v>0.94822099999999998</v>
      </c>
      <c r="I103" s="28">
        <f t="shared" si="11"/>
        <v>2.7750641284076387</v>
      </c>
      <c r="J103" s="7">
        <v>-3.1199999999999999E-2</v>
      </c>
      <c r="K103" s="7">
        <f t="shared" si="9"/>
        <v>0.96879999999999999</v>
      </c>
      <c r="L103" s="28">
        <f t="shared" si="12"/>
        <v>1.8743563289454848</v>
      </c>
      <c r="M103" s="9">
        <f t="shared" si="10"/>
        <v>-2.0579E-2</v>
      </c>
      <c r="N103" s="11">
        <f t="shared" si="14"/>
        <v>-6.8485549034974724E-2</v>
      </c>
      <c r="O103" s="9">
        <f t="shared" si="13"/>
        <v>5.950184638309846E-2</v>
      </c>
      <c r="Q103" s="25"/>
      <c r="R103" s="11"/>
    </row>
    <row r="104" spans="6:18" x14ac:dyDescent="0.2">
      <c r="F104" s="10">
        <v>30834</v>
      </c>
      <c r="G104" s="7">
        <v>2.6133E-2</v>
      </c>
      <c r="H104" s="7">
        <f t="shared" si="8"/>
        <v>1.026133</v>
      </c>
      <c r="I104" s="28">
        <f t="shared" si="11"/>
        <v>2.8475848792753156</v>
      </c>
      <c r="J104" s="7">
        <v>1.2800000000000001E-2</v>
      </c>
      <c r="K104" s="7">
        <f t="shared" si="9"/>
        <v>1.0127999999999999</v>
      </c>
      <c r="L104" s="28">
        <f t="shared" si="12"/>
        <v>1.8983480899559868</v>
      </c>
      <c r="M104" s="9">
        <f t="shared" si="10"/>
        <v>1.3332999999999999E-2</v>
      </c>
      <c r="N104" s="11">
        <f t="shared" si="14"/>
        <v>-9.0371119015007717E-2</v>
      </c>
      <c r="O104" s="9">
        <f t="shared" si="13"/>
        <v>5.950184638309846E-2</v>
      </c>
    </row>
    <row r="105" spans="6:18" x14ac:dyDescent="0.2">
      <c r="F105" s="10">
        <v>30864</v>
      </c>
      <c r="G105" s="7">
        <v>-1.8901000000000001E-2</v>
      </c>
      <c r="H105" s="7">
        <f t="shared" si="8"/>
        <v>0.98109899999999994</v>
      </c>
      <c r="I105" s="28">
        <f t="shared" si="11"/>
        <v>2.7937626774721327</v>
      </c>
      <c r="J105" s="7">
        <v>4.4999999999999998E-2</v>
      </c>
      <c r="K105" s="7">
        <f t="shared" si="9"/>
        <v>1.0449999999999999</v>
      </c>
      <c r="L105" s="28">
        <f t="shared" si="12"/>
        <v>1.9837737540040061</v>
      </c>
      <c r="M105" s="9">
        <f t="shared" si="10"/>
        <v>-6.3900999999999999E-2</v>
      </c>
      <c r="N105" s="11">
        <f t="shared" si="14"/>
        <v>-0.14767737428977301</v>
      </c>
      <c r="O105" s="9">
        <f t="shared" si="13"/>
        <v>5.950184638309846E-2</v>
      </c>
    </row>
    <row r="106" spans="6:18" x14ac:dyDescent="0.2">
      <c r="F106" s="10">
        <v>30895</v>
      </c>
      <c r="G106" s="7">
        <v>0.112329</v>
      </c>
      <c r="H106" s="7">
        <f t="shared" si="8"/>
        <v>1.1123289999999999</v>
      </c>
      <c r="I106" s="28">
        <f t="shared" si="11"/>
        <v>3.1075832452698995</v>
      </c>
      <c r="J106" s="7">
        <v>1.6799999999999999E-2</v>
      </c>
      <c r="K106" s="7">
        <f t="shared" si="9"/>
        <v>1.0167999999999999</v>
      </c>
      <c r="L106" s="28">
        <f t="shared" si="12"/>
        <v>2.0171011530712732</v>
      </c>
      <c r="M106" s="9">
        <f t="shared" si="10"/>
        <v>9.5529000000000003E-2</v>
      </c>
      <c r="N106" s="11">
        <f t="shared" si="14"/>
        <v>-5.9096341094654781E-2</v>
      </c>
      <c r="O106" s="9">
        <f t="shared" si="13"/>
        <v>5.950184638309846E-2</v>
      </c>
    </row>
    <row r="107" spans="6:18" x14ac:dyDescent="0.2">
      <c r="F107" s="10">
        <v>30926</v>
      </c>
      <c r="G107" s="7">
        <v>2.1599999999999999E-4</v>
      </c>
      <c r="H107" s="7">
        <f t="shared" si="8"/>
        <v>1.000216</v>
      </c>
      <c r="I107" s="28">
        <f t="shared" si="11"/>
        <v>3.1082544832508776</v>
      </c>
      <c r="J107" s="7">
        <v>2.3800000000000002E-2</v>
      </c>
      <c r="K107" s="7">
        <f t="shared" si="9"/>
        <v>1.0238</v>
      </c>
      <c r="L107" s="28">
        <f t="shared" si="12"/>
        <v>2.0651081605143697</v>
      </c>
      <c r="M107" s="9">
        <f t="shared" si="10"/>
        <v>-2.3584000000000001E-2</v>
      </c>
      <c r="N107" s="11">
        <f t="shared" si="14"/>
        <v>-6.6021891745712047E-2</v>
      </c>
      <c r="O107" s="9">
        <f t="shared" si="13"/>
        <v>5.950184638309846E-2</v>
      </c>
    </row>
    <row r="108" spans="6:18" x14ac:dyDescent="0.2">
      <c r="F108" s="10">
        <v>30956</v>
      </c>
      <c r="G108" s="7">
        <v>1.6080000000000001E-3</v>
      </c>
      <c r="H108" s="7">
        <f t="shared" si="8"/>
        <v>1.0016080000000001</v>
      </c>
      <c r="I108" s="28">
        <f t="shared" si="11"/>
        <v>3.1132525564599454</v>
      </c>
      <c r="J108" s="7">
        <v>4.24E-2</v>
      </c>
      <c r="K108" s="7">
        <f t="shared" si="9"/>
        <v>1.0424</v>
      </c>
      <c r="L108" s="28">
        <f t="shared" si="12"/>
        <v>2.1526687465201788</v>
      </c>
      <c r="M108" s="9">
        <f t="shared" si="10"/>
        <v>-4.0792000000000002E-2</v>
      </c>
      <c r="N108" s="11">
        <f t="shared" si="14"/>
        <v>-8.0514181781515592E-2</v>
      </c>
      <c r="O108" s="9">
        <f t="shared" si="13"/>
        <v>5.950184638309846E-2</v>
      </c>
    </row>
    <row r="109" spans="6:18" x14ac:dyDescent="0.2">
      <c r="F109" s="10">
        <v>30987</v>
      </c>
      <c r="G109" s="7">
        <v>-1.042E-2</v>
      </c>
      <c r="H109" s="7">
        <f t="shared" si="8"/>
        <v>0.98958000000000002</v>
      </c>
      <c r="I109" s="28">
        <f t="shared" si="11"/>
        <v>3.0808124648216326</v>
      </c>
      <c r="J109" s="7">
        <v>1.7899999999999999E-2</v>
      </c>
      <c r="K109" s="7">
        <f t="shared" si="9"/>
        <v>1.0179</v>
      </c>
      <c r="L109" s="28">
        <f t="shared" si="12"/>
        <v>2.1912015170828902</v>
      </c>
      <c r="M109" s="9">
        <f t="shared" si="10"/>
        <v>-2.8319999999999998E-2</v>
      </c>
      <c r="N109" s="11">
        <f t="shared" si="14"/>
        <v>-0.12758229996388026</v>
      </c>
      <c r="O109" s="9">
        <f t="shared" si="13"/>
        <v>5.950184638309846E-2</v>
      </c>
    </row>
    <row r="110" spans="6:18" x14ac:dyDescent="0.2">
      <c r="F110" s="10">
        <v>31017</v>
      </c>
      <c r="G110" s="7">
        <v>2.4878999999999998E-2</v>
      </c>
      <c r="H110" s="7">
        <f t="shared" si="8"/>
        <v>1.0248790000000001</v>
      </c>
      <c r="I110" s="28">
        <f t="shared" si="11"/>
        <v>3.1574599981339304</v>
      </c>
      <c r="J110" s="7">
        <v>1.46E-2</v>
      </c>
      <c r="K110" s="7">
        <f t="shared" si="9"/>
        <v>1.0145999999999999</v>
      </c>
      <c r="L110" s="28">
        <f t="shared" si="12"/>
        <v>2.2231930592323002</v>
      </c>
      <c r="M110" s="9">
        <f t="shared" si="10"/>
        <v>1.0278999999999998E-2</v>
      </c>
      <c r="N110" s="11">
        <f t="shared" si="14"/>
        <v>-0.10630806223207689</v>
      </c>
      <c r="O110" s="9">
        <f t="shared" si="13"/>
        <v>5.950184638309846E-2</v>
      </c>
    </row>
    <row r="111" spans="6:18" x14ac:dyDescent="0.2">
      <c r="F111" s="10">
        <v>31048</v>
      </c>
      <c r="G111" s="7">
        <v>8.5375999999999994E-2</v>
      </c>
      <c r="H111" s="7">
        <f t="shared" si="8"/>
        <v>1.0853759999999999</v>
      </c>
      <c r="I111" s="28">
        <f t="shared" si="11"/>
        <v>3.4270313029346124</v>
      </c>
      <c r="J111" s="7">
        <v>2.2800000000000001E-2</v>
      </c>
      <c r="K111" s="7">
        <f t="shared" si="9"/>
        <v>1.0227999999999999</v>
      </c>
      <c r="L111" s="28">
        <f t="shared" si="12"/>
        <v>2.2738818609827964</v>
      </c>
      <c r="M111" s="9">
        <f t="shared" si="10"/>
        <v>6.2575999999999993E-2</v>
      </c>
      <c r="N111" s="11">
        <f t="shared" si="14"/>
        <v>-8.9467079324472287E-3</v>
      </c>
      <c r="O111" s="9">
        <f t="shared" si="13"/>
        <v>5.950184638309846E-2</v>
      </c>
    </row>
    <row r="112" spans="6:18" x14ac:dyDescent="0.2">
      <c r="F112" s="10">
        <v>31079</v>
      </c>
      <c r="G112" s="7">
        <v>1.7257999999999999E-2</v>
      </c>
      <c r="H112" s="7">
        <f t="shared" si="8"/>
        <v>1.017258</v>
      </c>
      <c r="I112" s="28">
        <f t="shared" si="11"/>
        <v>3.4861750091606578</v>
      </c>
      <c r="J112" s="7">
        <v>-2.0500000000000001E-2</v>
      </c>
      <c r="K112" s="7">
        <f t="shared" si="9"/>
        <v>0.97950000000000004</v>
      </c>
      <c r="L112" s="28">
        <f t="shared" si="12"/>
        <v>2.2272672828326492</v>
      </c>
      <c r="M112" s="9">
        <f t="shared" si="10"/>
        <v>3.7758E-2</v>
      </c>
      <c r="N112" s="11">
        <f t="shared" si="14"/>
        <v>7.6794445849243997E-2</v>
      </c>
      <c r="O112" s="9">
        <f t="shared" si="13"/>
        <v>5.950184638309846E-2</v>
      </c>
    </row>
    <row r="113" spans="6:15" x14ac:dyDescent="0.2">
      <c r="F113" s="10">
        <v>31107</v>
      </c>
      <c r="G113" s="7">
        <v>-2.689E-3</v>
      </c>
      <c r="H113" s="7">
        <f t="shared" si="8"/>
        <v>0.99731099999999995</v>
      </c>
      <c r="I113" s="28">
        <f t="shared" si="11"/>
        <v>3.4768006845610246</v>
      </c>
      <c r="J113" s="7">
        <v>2.0400000000000001E-2</v>
      </c>
      <c r="K113" s="7">
        <f t="shared" si="9"/>
        <v>1.0204</v>
      </c>
      <c r="L113" s="28">
        <f t="shared" si="12"/>
        <v>2.2727035354024352</v>
      </c>
      <c r="M113" s="9">
        <f t="shared" si="10"/>
        <v>-2.3089000000000002E-2</v>
      </c>
      <c r="N113" s="11">
        <f t="shared" si="14"/>
        <v>2.0329864615243221E-2</v>
      </c>
      <c r="O113" s="9">
        <f t="shared" si="13"/>
        <v>5.950184638309846E-2</v>
      </c>
    </row>
    <row r="114" spans="6:15" x14ac:dyDescent="0.2">
      <c r="F114" s="10">
        <v>31138</v>
      </c>
      <c r="G114" s="7">
        <v>-2.6670000000000001E-3</v>
      </c>
      <c r="H114" s="7">
        <f t="shared" si="8"/>
        <v>0.99733300000000003</v>
      </c>
      <c r="I114" s="28">
        <f t="shared" si="11"/>
        <v>3.4675280571353007</v>
      </c>
      <c r="J114" s="7">
        <v>2.07E-2</v>
      </c>
      <c r="K114" s="7">
        <f t="shared" si="9"/>
        <v>1.0206999999999999</v>
      </c>
      <c r="L114" s="28">
        <f t="shared" si="12"/>
        <v>2.3197484985852657</v>
      </c>
      <c r="M114" s="9">
        <f t="shared" si="10"/>
        <v>-2.3366999999999999E-2</v>
      </c>
      <c r="N114" s="11">
        <f t="shared" si="14"/>
        <v>-1.4178863995622848E-2</v>
      </c>
      <c r="O114" s="9">
        <f t="shared" si="13"/>
        <v>5.950184638309846E-2</v>
      </c>
    </row>
    <row r="115" spans="6:15" x14ac:dyDescent="0.2">
      <c r="F115" s="10">
        <v>31168</v>
      </c>
      <c r="G115" s="7">
        <v>5.7764999999999997E-2</v>
      </c>
      <c r="H115" s="7">
        <f t="shared" si="8"/>
        <v>1.0577650000000001</v>
      </c>
      <c r="I115" s="28">
        <f t="shared" si="11"/>
        <v>3.6678298153557214</v>
      </c>
      <c r="J115" s="7">
        <v>5.2299999999999999E-2</v>
      </c>
      <c r="K115" s="7">
        <f t="shared" si="9"/>
        <v>1.0523</v>
      </c>
      <c r="L115" s="28">
        <f t="shared" si="12"/>
        <v>2.4410713450612751</v>
      </c>
      <c r="M115" s="9">
        <f t="shared" si="10"/>
        <v>5.4649999999999976E-3</v>
      </c>
      <c r="N115" s="11">
        <f t="shared" si="14"/>
        <v>1.9358126845815615E-2</v>
      </c>
      <c r="O115" s="9">
        <f t="shared" si="13"/>
        <v>5.950184638309846E-2</v>
      </c>
    </row>
    <row r="116" spans="6:15" x14ac:dyDescent="0.2">
      <c r="F116" s="10">
        <v>31199</v>
      </c>
      <c r="G116" s="7">
        <v>1.8367000000000001E-2</v>
      </c>
      <c r="H116" s="7">
        <f t="shared" si="8"/>
        <v>1.018367</v>
      </c>
      <c r="I116" s="28">
        <f t="shared" si="11"/>
        <v>3.73519684557436</v>
      </c>
      <c r="J116" s="7">
        <v>1.06E-2</v>
      </c>
      <c r="K116" s="7">
        <f t="shared" si="9"/>
        <v>1.0105999999999999</v>
      </c>
      <c r="L116" s="28">
        <f t="shared" si="12"/>
        <v>2.4669467013189244</v>
      </c>
      <c r="M116" s="9">
        <f t="shared" si="10"/>
        <v>7.7670000000000013E-3</v>
      </c>
      <c r="N116" s="11">
        <f t="shared" si="14"/>
        <v>1.2184098933743392E-2</v>
      </c>
      <c r="O116" s="9">
        <f t="shared" si="13"/>
        <v>5.950184638309846E-2</v>
      </c>
    </row>
    <row r="117" spans="6:15" x14ac:dyDescent="0.2">
      <c r="F117" s="10">
        <v>31229</v>
      </c>
      <c r="G117" s="7">
        <v>-1.467E-3</v>
      </c>
      <c r="H117" s="7">
        <f t="shared" si="8"/>
        <v>0.998533</v>
      </c>
      <c r="I117" s="28">
        <f t="shared" si="11"/>
        <v>3.7297173118019025</v>
      </c>
      <c r="J117" s="7">
        <v>-3.5000000000000001E-3</v>
      </c>
      <c r="K117" s="7">
        <f t="shared" si="9"/>
        <v>0.99650000000000005</v>
      </c>
      <c r="L117" s="28">
        <f t="shared" si="12"/>
        <v>2.4583123878643081</v>
      </c>
      <c r="M117" s="9">
        <f t="shared" si="10"/>
        <v>2.0330000000000001E-3</v>
      </c>
      <c r="N117" s="11">
        <f t="shared" si="14"/>
        <v>9.580574099245176E-2</v>
      </c>
      <c r="O117" s="9">
        <f t="shared" si="13"/>
        <v>5.950184638309846E-2</v>
      </c>
    </row>
    <row r="118" spans="6:15" x14ac:dyDescent="0.2">
      <c r="F118" s="10">
        <v>31260</v>
      </c>
      <c r="G118" s="7">
        <v>-4.6189999999999998E-3</v>
      </c>
      <c r="H118" s="7">
        <f t="shared" si="8"/>
        <v>0.99538099999999996</v>
      </c>
      <c r="I118" s="28">
        <f t="shared" si="11"/>
        <v>3.7124897475386893</v>
      </c>
      <c r="J118" s="7">
        <v>1.8800000000000001E-2</v>
      </c>
      <c r="K118" s="7">
        <f t="shared" si="9"/>
        <v>1.0187999999999999</v>
      </c>
      <c r="L118" s="28">
        <f t="shared" si="12"/>
        <v>2.504528660756157</v>
      </c>
      <c r="M118" s="9">
        <f t="shared" si="10"/>
        <v>-2.3419000000000002E-2</v>
      </c>
      <c r="N118" s="11">
        <f t="shared" si="14"/>
        <v>-4.699256495189208E-2</v>
      </c>
      <c r="O118" s="9">
        <f t="shared" si="13"/>
        <v>5.950184638309846E-2</v>
      </c>
    </row>
    <row r="119" spans="6:15" x14ac:dyDescent="0.2">
      <c r="F119" s="10">
        <v>31291</v>
      </c>
      <c r="G119" s="7">
        <v>-3.8566999999999997E-2</v>
      </c>
      <c r="H119" s="7">
        <f t="shared" si="8"/>
        <v>0.96143299999999998</v>
      </c>
      <c r="I119" s="28">
        <f t="shared" si="11"/>
        <v>3.5693101554453648</v>
      </c>
      <c r="J119" s="7">
        <v>6.0000000000000001E-3</v>
      </c>
      <c r="K119" s="7">
        <f t="shared" si="9"/>
        <v>1.006</v>
      </c>
      <c r="L119" s="28">
        <f t="shared" si="12"/>
        <v>2.5195558327206937</v>
      </c>
      <c r="M119" s="9">
        <f t="shared" si="10"/>
        <v>-4.4566999999999996E-2</v>
      </c>
      <c r="N119" s="11">
        <f t="shared" si="14"/>
        <v>-7.1727320283639262E-2</v>
      </c>
      <c r="O119" s="9">
        <f t="shared" si="13"/>
        <v>5.950184638309846E-2</v>
      </c>
    </row>
    <row r="120" spans="6:15" x14ac:dyDescent="0.2">
      <c r="F120" s="10">
        <v>31321</v>
      </c>
      <c r="G120" s="7">
        <v>4.6545000000000003E-2</v>
      </c>
      <c r="H120" s="7">
        <f t="shared" si="8"/>
        <v>1.0465450000000001</v>
      </c>
      <c r="I120" s="28">
        <f t="shared" si="11"/>
        <v>3.7354436966305693</v>
      </c>
      <c r="J120" s="7">
        <v>2.1000000000000001E-2</v>
      </c>
      <c r="K120" s="7">
        <f t="shared" si="9"/>
        <v>1.0209999999999999</v>
      </c>
      <c r="L120" s="28">
        <f t="shared" si="12"/>
        <v>2.5724665052078279</v>
      </c>
      <c r="M120" s="9">
        <f t="shared" si="10"/>
        <v>2.5545000000000002E-2</v>
      </c>
      <c r="N120" s="11">
        <f t="shared" si="14"/>
        <v>4.8397399537312147E-3</v>
      </c>
      <c r="O120" s="9">
        <f t="shared" si="13"/>
        <v>5.950184638309846E-2</v>
      </c>
    </row>
    <row r="121" spans="6:15" x14ac:dyDescent="0.2">
      <c r="F121" s="10">
        <v>31352</v>
      </c>
      <c r="G121" s="7">
        <v>6.9907999999999998E-2</v>
      </c>
      <c r="H121" s="7">
        <f t="shared" si="8"/>
        <v>1.0699080000000001</v>
      </c>
      <c r="I121" s="28">
        <f t="shared" si="11"/>
        <v>3.9965810945746196</v>
      </c>
      <c r="J121" s="7">
        <v>2.4E-2</v>
      </c>
      <c r="K121" s="7">
        <f t="shared" si="9"/>
        <v>1.024</v>
      </c>
      <c r="L121" s="28">
        <f t="shared" si="12"/>
        <v>2.634205701332816</v>
      </c>
      <c r="M121" s="9">
        <f t="shared" si="10"/>
        <v>4.5907999999999997E-2</v>
      </c>
      <c r="N121" s="11">
        <f t="shared" si="14"/>
        <v>9.5074971409205178E-2</v>
      </c>
      <c r="O121" s="9">
        <f t="shared" si="13"/>
        <v>5.950184638309846E-2</v>
      </c>
    </row>
    <row r="122" spans="6:15" x14ac:dyDescent="0.2">
      <c r="F122" s="10">
        <v>31382</v>
      </c>
      <c r="G122" s="7">
        <v>4.4181999999999999E-2</v>
      </c>
      <c r="H122" s="7">
        <f t="shared" si="8"/>
        <v>1.0441819999999999</v>
      </c>
      <c r="I122" s="28">
        <f t="shared" si="11"/>
        <v>4.1731580404951156</v>
      </c>
      <c r="J122" s="7">
        <v>3.0599999999999999E-2</v>
      </c>
      <c r="K122" s="7">
        <f t="shared" si="9"/>
        <v>1.0306</v>
      </c>
      <c r="L122" s="28">
        <f t="shared" si="12"/>
        <v>2.7148123957935999</v>
      </c>
      <c r="M122" s="9">
        <f t="shared" si="10"/>
        <v>1.3582E-2</v>
      </c>
      <c r="N122" s="11">
        <f t="shared" si="14"/>
        <v>0.10054990448977708</v>
      </c>
      <c r="O122" s="9">
        <f t="shared" si="13"/>
        <v>5.950184638309846E-2</v>
      </c>
    </row>
    <row r="123" spans="6:15" x14ac:dyDescent="0.2">
      <c r="F123" s="10">
        <v>31413</v>
      </c>
      <c r="G123" s="7">
        <v>1.1505E-2</v>
      </c>
      <c r="H123" s="7">
        <f t="shared" si="8"/>
        <v>1.0115050000000001</v>
      </c>
      <c r="I123" s="28">
        <f t="shared" si="11"/>
        <v>4.2211702237510123</v>
      </c>
      <c r="J123" s="7">
        <v>5.5999999999999999E-3</v>
      </c>
      <c r="K123" s="7">
        <f t="shared" si="9"/>
        <v>1.0056</v>
      </c>
      <c r="L123" s="28">
        <f t="shared" si="12"/>
        <v>2.7300153452100444</v>
      </c>
      <c r="M123" s="9">
        <f t="shared" si="10"/>
        <v>5.9049999999999997E-3</v>
      </c>
      <c r="N123" s="11">
        <f t="shared" si="14"/>
        <v>3.1131118770199695E-2</v>
      </c>
      <c r="O123" s="9">
        <f t="shared" si="13"/>
        <v>5.950184638309846E-2</v>
      </c>
    </row>
    <row r="124" spans="6:15" x14ac:dyDescent="0.2">
      <c r="F124" s="10">
        <v>31444</v>
      </c>
      <c r="G124" s="7">
        <v>7.5290999999999997E-2</v>
      </c>
      <c r="H124" s="7">
        <f t="shared" si="8"/>
        <v>1.075291</v>
      </c>
      <c r="I124" s="28">
        <f t="shared" si="11"/>
        <v>4.5389863510674493</v>
      </c>
      <c r="J124" s="7">
        <v>3.9399999999999998E-2</v>
      </c>
      <c r="K124" s="7">
        <f t="shared" si="9"/>
        <v>1.0394000000000001</v>
      </c>
      <c r="L124" s="28">
        <f t="shared" si="12"/>
        <v>2.8375779498113203</v>
      </c>
      <c r="M124" s="9">
        <f t="shared" si="10"/>
        <v>3.5890999999999999E-2</v>
      </c>
      <c r="N124" s="11">
        <f t="shared" si="14"/>
        <v>2.7978420471729271E-2</v>
      </c>
      <c r="O124" s="9">
        <f t="shared" si="13"/>
        <v>5.950184638309846E-2</v>
      </c>
    </row>
    <row r="125" spans="6:15" x14ac:dyDescent="0.2">
      <c r="F125" s="10">
        <v>31472</v>
      </c>
      <c r="G125" s="7">
        <v>5.3706999999999998E-2</v>
      </c>
      <c r="H125" s="7">
        <f t="shared" si="8"/>
        <v>1.0537069999999999</v>
      </c>
      <c r="I125" s="28">
        <f t="shared" si="11"/>
        <v>4.7827616910242288</v>
      </c>
      <c r="J125" s="7">
        <v>3.1099999999999999E-2</v>
      </c>
      <c r="K125" s="7">
        <f t="shared" si="9"/>
        <v>1.0310999999999999</v>
      </c>
      <c r="L125" s="28">
        <f t="shared" si="12"/>
        <v>2.925826624050452</v>
      </c>
      <c r="M125" s="9">
        <f t="shared" si="10"/>
        <v>2.2606999999999999E-2</v>
      </c>
      <c r="N125" s="11">
        <f t="shared" si="14"/>
        <v>8.8244315957999975E-2</v>
      </c>
      <c r="O125" s="9">
        <f t="shared" si="13"/>
        <v>5.950184638309846E-2</v>
      </c>
    </row>
    <row r="126" spans="6:15" x14ac:dyDescent="0.2">
      <c r="F126" s="10">
        <v>31503</v>
      </c>
      <c r="G126" s="7">
        <v>-7.7580000000000001E-3</v>
      </c>
      <c r="H126" s="7">
        <f t="shared" si="8"/>
        <v>0.99224199999999996</v>
      </c>
      <c r="I126" s="28">
        <f t="shared" si="11"/>
        <v>4.7456570258252624</v>
      </c>
      <c r="J126" s="7">
        <v>5.3E-3</v>
      </c>
      <c r="K126" s="7">
        <f t="shared" si="9"/>
        <v>1.0053000000000001</v>
      </c>
      <c r="L126" s="28">
        <f t="shared" si="12"/>
        <v>2.9413335051579197</v>
      </c>
      <c r="M126" s="9">
        <f t="shared" si="10"/>
        <v>-1.3058E-2</v>
      </c>
      <c r="N126" s="11">
        <f t="shared" si="14"/>
        <v>0.10064584027641788</v>
      </c>
      <c r="O126" s="9">
        <f t="shared" si="13"/>
        <v>5.950184638309846E-2</v>
      </c>
    </row>
    <row r="127" spans="6:15" x14ac:dyDescent="0.2">
      <c r="F127" s="10">
        <v>31533</v>
      </c>
      <c r="G127" s="7">
        <v>5.1228999999999997E-2</v>
      </c>
      <c r="H127" s="7">
        <f t="shared" si="8"/>
        <v>1.051229</v>
      </c>
      <c r="I127" s="28">
        <f t="shared" si="11"/>
        <v>4.9887722896012647</v>
      </c>
      <c r="J127" s="7">
        <v>-1.9099999999999999E-2</v>
      </c>
      <c r="K127" s="7">
        <f t="shared" si="9"/>
        <v>0.98089999999999999</v>
      </c>
      <c r="L127" s="28">
        <f t="shared" si="12"/>
        <v>2.8851540352094034</v>
      </c>
      <c r="M127" s="9">
        <f t="shared" si="10"/>
        <v>7.0329000000000003E-2</v>
      </c>
      <c r="N127" s="11">
        <f t="shared" si="14"/>
        <v>0.17822156777629594</v>
      </c>
      <c r="O127" s="9">
        <f t="shared" si="13"/>
        <v>5.950184638309846E-2</v>
      </c>
    </row>
    <row r="128" spans="6:15" x14ac:dyDescent="0.2">
      <c r="F128" s="10">
        <v>31564</v>
      </c>
      <c r="G128" s="7">
        <v>1.5098E-2</v>
      </c>
      <c r="H128" s="7">
        <f t="shared" si="8"/>
        <v>1.0150980000000001</v>
      </c>
      <c r="I128" s="28">
        <f t="shared" si="11"/>
        <v>5.0640927736296648</v>
      </c>
      <c r="J128" s="7">
        <v>2.6200000000000001E-2</v>
      </c>
      <c r="K128" s="7">
        <f t="shared" si="9"/>
        <v>1.0262</v>
      </c>
      <c r="L128" s="28">
        <f t="shared" si="12"/>
        <v>2.9607450709318899</v>
      </c>
      <c r="M128" s="9">
        <f t="shared" si="10"/>
        <v>-1.1102000000000001E-2</v>
      </c>
      <c r="N128" s="11">
        <f t="shared" si="14"/>
        <v>0.15561087482653679</v>
      </c>
      <c r="O128" s="9">
        <f t="shared" si="13"/>
        <v>5.950184638309846E-2</v>
      </c>
    </row>
    <row r="129" spans="6:15" x14ac:dyDescent="0.2">
      <c r="F129" s="10">
        <v>31594</v>
      </c>
      <c r="G129" s="7">
        <v>-5.9431999999999999E-2</v>
      </c>
      <c r="H129" s="7">
        <f t="shared" si="8"/>
        <v>0.94056799999999996</v>
      </c>
      <c r="I129" s="28">
        <f t="shared" si="11"/>
        <v>4.7631236119073064</v>
      </c>
      <c r="J129" s="7">
        <v>8.8999999999999999E-3</v>
      </c>
      <c r="K129" s="7">
        <f t="shared" si="9"/>
        <v>1.0088999999999999</v>
      </c>
      <c r="L129" s="28">
        <f t="shared" si="12"/>
        <v>2.9870957020631836</v>
      </c>
      <c r="M129" s="9">
        <f t="shared" si="10"/>
        <v>-6.8332000000000004E-2</v>
      </c>
      <c r="N129" s="11">
        <f t="shared" si="14"/>
        <v>6.1973496157302188E-2</v>
      </c>
      <c r="O129" s="9">
        <f t="shared" si="13"/>
        <v>5.950184638309846E-2</v>
      </c>
    </row>
    <row r="130" spans="6:15" x14ac:dyDescent="0.2">
      <c r="F130" s="10">
        <v>31625</v>
      </c>
      <c r="G130" s="7">
        <v>6.6780000000000006E-2</v>
      </c>
      <c r="H130" s="7">
        <f t="shared" si="8"/>
        <v>1.0667800000000001</v>
      </c>
      <c r="I130" s="28">
        <f t="shared" si="11"/>
        <v>5.0812050067104764</v>
      </c>
      <c r="J130" s="7">
        <v>2.4899999999999999E-2</v>
      </c>
      <c r="K130" s="7">
        <f t="shared" si="9"/>
        <v>1.0248999999999999</v>
      </c>
      <c r="L130" s="28">
        <f t="shared" si="12"/>
        <v>3.0614743850445567</v>
      </c>
      <c r="M130" s="9">
        <f t="shared" si="10"/>
        <v>4.1880000000000007E-2</v>
      </c>
      <c r="N130" s="11">
        <f t="shared" si="14"/>
        <v>0.14630306453309094</v>
      </c>
      <c r="O130" s="9">
        <f t="shared" si="13"/>
        <v>5.950184638309846E-2</v>
      </c>
    </row>
    <row r="131" spans="6:15" x14ac:dyDescent="0.2">
      <c r="F131" s="10">
        <v>31656</v>
      </c>
      <c r="G131" s="7">
        <v>-8.0895999999999996E-2</v>
      </c>
      <c r="H131" s="7">
        <f t="shared" ref="H131:H194" si="15">1+G131</f>
        <v>0.91910400000000003</v>
      </c>
      <c r="I131" s="28">
        <f t="shared" si="11"/>
        <v>4.6701558464876261</v>
      </c>
      <c r="J131" s="7">
        <v>-9.9000000000000008E-3</v>
      </c>
      <c r="K131" s="7">
        <f t="shared" ref="K131:K194" si="16">1+J131</f>
        <v>0.99009999999999998</v>
      </c>
      <c r="L131" s="28">
        <f t="shared" si="12"/>
        <v>3.0311657886326153</v>
      </c>
      <c r="M131" s="9">
        <f t="shared" ref="M131:M194" si="17">G131-J131</f>
        <v>-7.099599999999999E-2</v>
      </c>
      <c r="N131" s="11">
        <f t="shared" si="14"/>
        <v>0.10536412093573766</v>
      </c>
      <c r="O131" s="9">
        <f t="shared" si="13"/>
        <v>5.950184638309846E-2</v>
      </c>
    </row>
    <row r="132" spans="6:15" x14ac:dyDescent="0.2">
      <c r="F132" s="10">
        <v>31686</v>
      </c>
      <c r="G132" s="7">
        <v>5.1199000000000001E-2</v>
      </c>
      <c r="H132" s="7">
        <f t="shared" si="15"/>
        <v>1.051199</v>
      </c>
      <c r="I132" s="28">
        <f t="shared" ref="I132:I195" si="18">I131*H132</f>
        <v>4.9092631556719457</v>
      </c>
      <c r="J132" s="7">
        <v>1.4500000000000001E-2</v>
      </c>
      <c r="K132" s="7">
        <f t="shared" si="16"/>
        <v>1.0145</v>
      </c>
      <c r="L132" s="28">
        <f t="shared" ref="L132:L195" si="19">L131*K132</f>
        <v>3.0751176925677881</v>
      </c>
      <c r="M132" s="9">
        <f t="shared" si="17"/>
        <v>3.6699000000000002E-2</v>
      </c>
      <c r="N132" s="11">
        <f t="shared" si="14"/>
        <v>0.11884170350688783</v>
      </c>
      <c r="O132" s="9">
        <f t="shared" si="13"/>
        <v>5.950184638309846E-2</v>
      </c>
    </row>
    <row r="133" spans="6:15" x14ac:dyDescent="0.2">
      <c r="F133" s="10">
        <v>31717</v>
      </c>
      <c r="G133" s="7">
        <v>1.5476E-2</v>
      </c>
      <c r="H133" s="7">
        <f t="shared" si="15"/>
        <v>1.015476</v>
      </c>
      <c r="I133" s="28">
        <f t="shared" si="18"/>
        <v>4.985238912269125</v>
      </c>
      <c r="J133" s="7">
        <v>1.4E-2</v>
      </c>
      <c r="K133" s="7">
        <f t="shared" si="16"/>
        <v>1.014</v>
      </c>
      <c r="L133" s="28">
        <f t="shared" si="19"/>
        <v>3.1181693402637372</v>
      </c>
      <c r="M133" s="9">
        <f t="shared" si="17"/>
        <v>1.4759999999999999E-3</v>
      </c>
      <c r="N133" s="11">
        <f t="shared" si="14"/>
        <v>6.3653096267942022E-2</v>
      </c>
      <c r="O133" s="9">
        <f t="shared" si="13"/>
        <v>5.950184638309846E-2</v>
      </c>
    </row>
    <row r="134" spans="6:15" x14ac:dyDescent="0.2">
      <c r="F134" s="10">
        <v>31747</v>
      </c>
      <c r="G134" s="7">
        <v>-2.7366000000000001E-2</v>
      </c>
      <c r="H134" s="7">
        <f t="shared" si="15"/>
        <v>0.972634</v>
      </c>
      <c r="I134" s="28">
        <f t="shared" si="18"/>
        <v>4.8488128641959678</v>
      </c>
      <c r="J134" s="7">
        <v>3.8E-3</v>
      </c>
      <c r="K134" s="7">
        <f t="shared" si="16"/>
        <v>1.0038</v>
      </c>
      <c r="L134" s="28">
        <f t="shared" si="19"/>
        <v>3.1300183837567395</v>
      </c>
      <c r="M134" s="9">
        <f t="shared" si="17"/>
        <v>-3.1166000000000003E-2</v>
      </c>
      <c r="N134" s="11">
        <f t="shared" si="14"/>
        <v>8.9639708025079923E-3</v>
      </c>
      <c r="O134" s="9">
        <f t="shared" si="13"/>
        <v>5.950184638309846E-2</v>
      </c>
    </row>
    <row r="135" spans="6:15" x14ac:dyDescent="0.2">
      <c r="F135" s="10">
        <v>31778</v>
      </c>
      <c r="G135" s="7">
        <v>0.12831699999999999</v>
      </c>
      <c r="H135" s="7">
        <f t="shared" si="15"/>
        <v>1.128317</v>
      </c>
      <c r="I135" s="28">
        <f t="shared" si="18"/>
        <v>5.4709979844910022</v>
      </c>
      <c r="J135" s="7">
        <v>1.41E-2</v>
      </c>
      <c r="K135" s="7">
        <f t="shared" si="16"/>
        <v>1.0141</v>
      </c>
      <c r="L135" s="28">
        <f t="shared" si="19"/>
        <v>3.1741516429677095</v>
      </c>
      <c r="M135" s="9">
        <f t="shared" si="17"/>
        <v>0.11421699999999999</v>
      </c>
      <c r="N135" s="11">
        <f t="shared" si="14"/>
        <v>0.1333992359270868</v>
      </c>
      <c r="O135" s="9">
        <f t="shared" si="13"/>
        <v>5.950184638309846E-2</v>
      </c>
    </row>
    <row r="136" spans="6:15" x14ac:dyDescent="0.2">
      <c r="F136" s="10">
        <v>31809</v>
      </c>
      <c r="G136" s="7">
        <v>4.7462999999999998E-2</v>
      </c>
      <c r="H136" s="7">
        <f t="shared" si="15"/>
        <v>1.047463</v>
      </c>
      <c r="I136" s="28">
        <f t="shared" si="18"/>
        <v>5.7306679618288987</v>
      </c>
      <c r="J136" s="7">
        <v>6.8999999999999999E-3</v>
      </c>
      <c r="K136" s="7">
        <f t="shared" si="16"/>
        <v>1.0068999999999999</v>
      </c>
      <c r="L136" s="28">
        <f t="shared" si="19"/>
        <v>3.1960532893041864</v>
      </c>
      <c r="M136" s="9">
        <f t="shared" si="17"/>
        <v>4.0563000000000002E-2</v>
      </c>
      <c r="N136" s="11">
        <f t="shared" si="14"/>
        <v>0.13621210365355063</v>
      </c>
      <c r="O136" s="9">
        <f t="shared" si="13"/>
        <v>5.950184638309846E-2</v>
      </c>
    </row>
    <row r="137" spans="6:15" x14ac:dyDescent="0.2">
      <c r="F137" s="10">
        <v>31837</v>
      </c>
      <c r="G137" s="7">
        <v>2.1187000000000001E-2</v>
      </c>
      <c r="H137" s="7">
        <f t="shared" si="15"/>
        <v>1.0211870000000001</v>
      </c>
      <c r="I137" s="28">
        <f t="shared" si="18"/>
        <v>5.852083623936168</v>
      </c>
      <c r="J137" s="7">
        <v>-4.4999999999999997E-3</v>
      </c>
      <c r="K137" s="7">
        <f t="shared" si="16"/>
        <v>0.99550000000000005</v>
      </c>
      <c r="L137" s="28">
        <f t="shared" si="19"/>
        <v>3.1816710495023179</v>
      </c>
      <c r="M137" s="9">
        <f t="shared" si="17"/>
        <v>2.5687000000000001E-2</v>
      </c>
      <c r="N137" s="11">
        <f t="shared" si="14"/>
        <v>0.136134875257097</v>
      </c>
      <c r="O137" s="9">
        <f t="shared" si="13"/>
        <v>5.950184638309846E-2</v>
      </c>
    </row>
    <row r="138" spans="6:15" x14ac:dyDescent="0.2">
      <c r="F138" s="10">
        <v>31868</v>
      </c>
      <c r="G138" s="7">
        <v>-1.6711E-2</v>
      </c>
      <c r="H138" s="7">
        <f t="shared" si="15"/>
        <v>0.98328899999999997</v>
      </c>
      <c r="I138" s="28">
        <f t="shared" si="18"/>
        <v>5.7542894544965701</v>
      </c>
      <c r="J138" s="7">
        <v>-2.7400000000000001E-2</v>
      </c>
      <c r="K138" s="7">
        <f t="shared" si="16"/>
        <v>0.97260000000000002</v>
      </c>
      <c r="L138" s="28">
        <f t="shared" si="19"/>
        <v>3.0944932627459547</v>
      </c>
      <c r="M138" s="9">
        <f t="shared" si="17"/>
        <v>1.0689000000000001E-2</v>
      </c>
      <c r="N138" s="11">
        <f t="shared" si="14"/>
        <v>0.16046645749376376</v>
      </c>
      <c r="O138" s="9">
        <f t="shared" si="13"/>
        <v>5.950184638309846E-2</v>
      </c>
    </row>
    <row r="139" spans="6:15" x14ac:dyDescent="0.2">
      <c r="F139" s="10">
        <v>31898</v>
      </c>
      <c r="G139" s="7">
        <v>4.986E-3</v>
      </c>
      <c r="H139" s="7">
        <f t="shared" si="15"/>
        <v>1.0049859999999999</v>
      </c>
      <c r="I139" s="28">
        <f t="shared" si="18"/>
        <v>5.7829803417166898</v>
      </c>
      <c r="J139" s="7">
        <v>-3.8999999999999998E-3</v>
      </c>
      <c r="K139" s="7">
        <f t="shared" si="16"/>
        <v>0.99609999999999999</v>
      </c>
      <c r="L139" s="28">
        <f t="shared" si="19"/>
        <v>3.0824247390212456</v>
      </c>
      <c r="M139" s="9">
        <f t="shared" si="17"/>
        <v>8.8859999999999998E-3</v>
      </c>
      <c r="N139" s="11">
        <f t="shared" si="14"/>
        <v>9.0824689081168808E-2</v>
      </c>
      <c r="O139" s="9">
        <f t="shared" si="13"/>
        <v>5.950184638309846E-2</v>
      </c>
    </row>
    <row r="140" spans="6:15" x14ac:dyDescent="0.2">
      <c r="F140" s="10">
        <v>31929</v>
      </c>
      <c r="G140" s="7">
        <v>4.3672999999999997E-2</v>
      </c>
      <c r="H140" s="7">
        <f t="shared" si="15"/>
        <v>1.0436730000000001</v>
      </c>
      <c r="I140" s="28">
        <f t="shared" si="18"/>
        <v>6.0355404421804835</v>
      </c>
      <c r="J140" s="7">
        <v>1.38E-2</v>
      </c>
      <c r="K140" s="7">
        <f t="shared" si="16"/>
        <v>1.0138</v>
      </c>
      <c r="L140" s="28">
        <f t="shared" si="19"/>
        <v>3.124962200419739</v>
      </c>
      <c r="M140" s="9">
        <f t="shared" si="17"/>
        <v>2.9872999999999997E-2</v>
      </c>
      <c r="N140" s="11">
        <f t="shared" si="14"/>
        <v>0.13636574464883577</v>
      </c>
      <c r="O140" s="9">
        <f t="shared" si="13"/>
        <v>5.950184638309846E-2</v>
      </c>
    </row>
    <row r="141" spans="6:15" x14ac:dyDescent="0.2">
      <c r="F141" s="10">
        <v>31959</v>
      </c>
      <c r="G141" s="7">
        <v>4.3278999999999998E-2</v>
      </c>
      <c r="H141" s="7">
        <f t="shared" si="15"/>
        <v>1.0432790000000001</v>
      </c>
      <c r="I141" s="28">
        <f t="shared" si="18"/>
        <v>6.2967525969776128</v>
      </c>
      <c r="J141" s="7">
        <v>-8.0000000000000004E-4</v>
      </c>
      <c r="K141" s="7">
        <f t="shared" si="16"/>
        <v>0.99919999999999998</v>
      </c>
      <c r="L141" s="28">
        <f t="shared" si="19"/>
        <v>3.1224622306594032</v>
      </c>
      <c r="M141" s="9">
        <f t="shared" si="17"/>
        <v>4.4079E-2</v>
      </c>
      <c r="N141" s="11">
        <f t="shared" si="14"/>
        <v>0.27666256875817008</v>
      </c>
      <c r="O141" s="9">
        <f t="shared" si="13"/>
        <v>5.950184638309846E-2</v>
      </c>
    </row>
    <row r="142" spans="6:15" x14ac:dyDescent="0.2">
      <c r="F142" s="10">
        <v>31990</v>
      </c>
      <c r="G142" s="7">
        <v>3.9641999999999997E-2</v>
      </c>
      <c r="H142" s="7">
        <f t="shared" si="15"/>
        <v>1.039642</v>
      </c>
      <c r="I142" s="28">
        <f t="shared" si="18"/>
        <v>6.5463684634269992</v>
      </c>
      <c r="J142" s="7">
        <v>-5.4000000000000003E-3</v>
      </c>
      <c r="K142" s="7">
        <f t="shared" si="16"/>
        <v>0.99460000000000004</v>
      </c>
      <c r="L142" s="28">
        <f t="shared" si="19"/>
        <v>3.1056009346138427</v>
      </c>
      <c r="M142" s="9">
        <f t="shared" si="17"/>
        <v>4.5041999999999999E-2</v>
      </c>
      <c r="N142" s="11">
        <f t="shared" si="14"/>
        <v>0.27393610877084473</v>
      </c>
      <c r="O142" s="9">
        <f t="shared" ref="O142:O205" si="20">AVERAGE($N$14:$N$578)</f>
        <v>5.950184638309846E-2</v>
      </c>
    </row>
    <row r="143" spans="6:15" x14ac:dyDescent="0.2">
      <c r="F143" s="10">
        <v>32021</v>
      </c>
      <c r="G143" s="7">
        <v>-2.1399000000000001E-2</v>
      </c>
      <c r="H143" s="7">
        <f t="shared" si="15"/>
        <v>0.97860100000000005</v>
      </c>
      <c r="I143" s="28">
        <f t="shared" si="18"/>
        <v>6.4062827246781255</v>
      </c>
      <c r="J143" s="7">
        <v>-2.1299999999999999E-2</v>
      </c>
      <c r="K143" s="7">
        <f t="shared" si="16"/>
        <v>0.97870000000000001</v>
      </c>
      <c r="L143" s="28">
        <f t="shared" si="19"/>
        <v>3.0394516347065679</v>
      </c>
      <c r="M143" s="9">
        <f t="shared" si="17"/>
        <v>-9.9000000000001864E-5</v>
      </c>
      <c r="N143" s="11">
        <f t="shared" ref="N143:N206" si="21">PRODUCT(H132:H143)-(PRODUCT(K132:K143))</f>
        <v>0.36901568726201806</v>
      </c>
      <c r="O143" s="9">
        <f t="shared" si="20"/>
        <v>5.950184638309846E-2</v>
      </c>
    </row>
    <row r="144" spans="6:15" x14ac:dyDescent="0.2">
      <c r="F144" s="10">
        <v>32051</v>
      </c>
      <c r="G144" s="7">
        <v>-0.224798</v>
      </c>
      <c r="H144" s="7">
        <f t="shared" si="15"/>
        <v>0.77520199999999995</v>
      </c>
      <c r="I144" s="28">
        <f t="shared" si="18"/>
        <v>4.9661631807359319</v>
      </c>
      <c r="J144" s="7">
        <v>3.56E-2</v>
      </c>
      <c r="K144" s="7">
        <f t="shared" si="16"/>
        <v>1.0356000000000001</v>
      </c>
      <c r="L144" s="28">
        <f t="shared" si="19"/>
        <v>3.1476561129021219</v>
      </c>
      <c r="M144" s="9">
        <f t="shared" si="17"/>
        <v>-0.26039800000000002</v>
      </c>
      <c r="N144" s="11">
        <f t="shared" si="21"/>
        <v>-1.199848817806437E-2</v>
      </c>
      <c r="O144" s="9">
        <f t="shared" si="20"/>
        <v>5.950184638309846E-2</v>
      </c>
    </row>
    <row r="145" spans="6:15" x14ac:dyDescent="0.2">
      <c r="F145" s="10">
        <v>32082</v>
      </c>
      <c r="G145" s="7">
        <v>-7.3885999999999993E-2</v>
      </c>
      <c r="H145" s="7">
        <f t="shared" si="15"/>
        <v>0.92611399999999999</v>
      </c>
      <c r="I145" s="28">
        <f t="shared" si="18"/>
        <v>4.5992332479640767</v>
      </c>
      <c r="J145" s="7">
        <v>8.0000000000000002E-3</v>
      </c>
      <c r="K145" s="7">
        <f t="shared" si="16"/>
        <v>1.008</v>
      </c>
      <c r="L145" s="28">
        <f t="shared" si="19"/>
        <v>3.1728373618053389</v>
      </c>
      <c r="M145" s="9">
        <f t="shared" si="17"/>
        <v>-8.1885999999999987E-2</v>
      </c>
      <c r="N145" s="11">
        <f t="shared" si="21"/>
        <v>-9.4961810973351546E-2</v>
      </c>
      <c r="O145" s="9">
        <f t="shared" si="20"/>
        <v>5.950184638309846E-2</v>
      </c>
    </row>
    <row r="146" spans="6:15" x14ac:dyDescent="0.2">
      <c r="F146" s="10">
        <v>32112</v>
      </c>
      <c r="G146" s="7">
        <v>7.1873000000000006E-2</v>
      </c>
      <c r="H146" s="7">
        <f t="shared" si="15"/>
        <v>1.0718730000000001</v>
      </c>
      <c r="I146" s="28">
        <f t="shared" si="18"/>
        <v>4.9297939391949992</v>
      </c>
      <c r="J146" s="7">
        <v>1.3599999999999999E-2</v>
      </c>
      <c r="K146" s="7">
        <f t="shared" si="16"/>
        <v>1.0136000000000001</v>
      </c>
      <c r="L146" s="28">
        <f t="shared" si="19"/>
        <v>3.2159879499258919</v>
      </c>
      <c r="M146" s="9">
        <f t="shared" si="17"/>
        <v>5.8273000000000005E-2</v>
      </c>
      <c r="N146" s="11">
        <f t="shared" si="21"/>
        <v>-1.0764936923066903E-2</v>
      </c>
      <c r="O146" s="9">
        <f t="shared" si="20"/>
        <v>5.950184638309846E-2</v>
      </c>
    </row>
    <row r="147" spans="6:15" x14ac:dyDescent="0.2">
      <c r="F147" s="10">
        <v>32143</v>
      </c>
      <c r="G147" s="7">
        <v>4.6115000000000003E-2</v>
      </c>
      <c r="H147" s="7">
        <f t="shared" si="15"/>
        <v>1.0461149999999999</v>
      </c>
      <c r="I147" s="28">
        <f t="shared" si="18"/>
        <v>5.1571313867009758</v>
      </c>
      <c r="J147" s="7">
        <v>3.5200000000000002E-2</v>
      </c>
      <c r="K147" s="7">
        <f t="shared" si="16"/>
        <v>1.0351999999999999</v>
      </c>
      <c r="L147" s="28">
        <f t="shared" si="19"/>
        <v>3.3291907257632829</v>
      </c>
      <c r="M147" s="9">
        <f t="shared" si="17"/>
        <v>1.0915000000000001E-2</v>
      </c>
      <c r="N147" s="11">
        <f t="shared" si="21"/>
        <v>-0.10621342545899071</v>
      </c>
      <c r="O147" s="9">
        <f t="shared" si="20"/>
        <v>5.950184638309846E-2</v>
      </c>
    </row>
    <row r="148" spans="6:15" x14ac:dyDescent="0.2">
      <c r="F148" s="10">
        <v>32174</v>
      </c>
      <c r="G148" s="7">
        <v>5.1735999999999997E-2</v>
      </c>
      <c r="H148" s="7">
        <f t="shared" si="15"/>
        <v>1.051736</v>
      </c>
      <c r="I148" s="28">
        <f t="shared" si="18"/>
        <v>5.4239407361233374</v>
      </c>
      <c r="J148" s="7">
        <v>1.1900000000000001E-2</v>
      </c>
      <c r="K148" s="7">
        <f t="shared" si="16"/>
        <v>1.0119</v>
      </c>
      <c r="L148" s="28">
        <f t="shared" si="19"/>
        <v>3.3688080953998663</v>
      </c>
      <c r="M148" s="9">
        <f t="shared" si="17"/>
        <v>3.9835999999999996E-2</v>
      </c>
      <c r="N148" s="11">
        <f t="shared" si="21"/>
        <v>-0.1075763598748074</v>
      </c>
      <c r="O148" s="9">
        <f t="shared" si="20"/>
        <v>5.950184638309846E-2</v>
      </c>
    </row>
    <row r="149" spans="6:15" x14ac:dyDescent="0.2">
      <c r="F149" s="10">
        <v>32203</v>
      </c>
      <c r="G149" s="7">
        <v>-1.8324E-2</v>
      </c>
      <c r="H149" s="7">
        <f t="shared" si="15"/>
        <v>0.98167599999999999</v>
      </c>
      <c r="I149" s="28">
        <f t="shared" si="18"/>
        <v>5.3245524460746134</v>
      </c>
      <c r="J149" s="7">
        <v>-9.4000000000000004E-3</v>
      </c>
      <c r="K149" s="7">
        <f t="shared" si="16"/>
        <v>0.99060000000000004</v>
      </c>
      <c r="L149" s="28">
        <f t="shared" si="19"/>
        <v>3.3371412993031075</v>
      </c>
      <c r="M149" s="9">
        <f t="shared" si="17"/>
        <v>-8.9239999999999996E-3</v>
      </c>
      <c r="N149" s="11">
        <f t="shared" si="21"/>
        <v>-0.13900850069319481</v>
      </c>
      <c r="O149" s="9">
        <f t="shared" si="20"/>
        <v>5.950184638309846E-2</v>
      </c>
    </row>
    <row r="150" spans="6:15" x14ac:dyDescent="0.2">
      <c r="F150" s="10">
        <v>32234</v>
      </c>
      <c r="G150" s="7">
        <v>1.0406E-2</v>
      </c>
      <c r="H150" s="7">
        <f t="shared" si="15"/>
        <v>1.0104059999999999</v>
      </c>
      <c r="I150" s="28">
        <f t="shared" si="18"/>
        <v>5.3799597388284655</v>
      </c>
      <c r="J150" s="7">
        <v>-5.4000000000000003E-3</v>
      </c>
      <c r="K150" s="7">
        <f t="shared" si="16"/>
        <v>0.99460000000000004</v>
      </c>
      <c r="L150" s="28">
        <f t="shared" si="19"/>
        <v>3.3191207362868709</v>
      </c>
      <c r="M150" s="9">
        <f t="shared" si="17"/>
        <v>1.5806000000000001E-2</v>
      </c>
      <c r="N150" s="11">
        <f t="shared" si="21"/>
        <v>-0.13764171239839695</v>
      </c>
      <c r="O150" s="9">
        <f t="shared" si="20"/>
        <v>5.950184638309846E-2</v>
      </c>
    </row>
    <row r="151" spans="6:15" x14ac:dyDescent="0.2">
      <c r="F151" s="10">
        <v>32264</v>
      </c>
      <c r="G151" s="7">
        <v>2.1580000000000002E-3</v>
      </c>
      <c r="H151" s="7">
        <f t="shared" si="15"/>
        <v>1.0021580000000001</v>
      </c>
      <c r="I151" s="28">
        <f t="shared" si="18"/>
        <v>5.3915696919448575</v>
      </c>
      <c r="J151" s="7">
        <v>-6.7000000000000002E-3</v>
      </c>
      <c r="K151" s="7">
        <f t="shared" si="16"/>
        <v>0.99329999999999996</v>
      </c>
      <c r="L151" s="28">
        <f t="shared" si="19"/>
        <v>3.2968826273537486</v>
      </c>
      <c r="M151" s="9">
        <f t="shared" si="17"/>
        <v>8.8580000000000013E-3</v>
      </c>
      <c r="N151" s="11">
        <f t="shared" si="21"/>
        <v>-0.13725761786565549</v>
      </c>
      <c r="O151" s="9">
        <f t="shared" si="20"/>
        <v>5.950184638309846E-2</v>
      </c>
    </row>
    <row r="152" spans="6:15" x14ac:dyDescent="0.2">
      <c r="F152" s="10">
        <v>32295</v>
      </c>
      <c r="G152" s="7">
        <v>5.2366999999999997E-2</v>
      </c>
      <c r="H152" s="7">
        <f t="shared" si="15"/>
        <v>1.0523670000000001</v>
      </c>
      <c r="I152" s="28">
        <f t="shared" si="18"/>
        <v>5.6739100220029339</v>
      </c>
      <c r="J152" s="7">
        <v>2.41E-2</v>
      </c>
      <c r="K152" s="7">
        <f t="shared" si="16"/>
        <v>1.0241</v>
      </c>
      <c r="L152" s="28">
        <f t="shared" si="19"/>
        <v>3.3763374986729739</v>
      </c>
      <c r="M152" s="9">
        <f t="shared" si="17"/>
        <v>2.8266999999999997E-2</v>
      </c>
      <c r="N152" s="11">
        <f t="shared" si="21"/>
        <v>-0.14035789339949922</v>
      </c>
      <c r="O152" s="9">
        <f t="shared" si="20"/>
        <v>5.950184638309846E-2</v>
      </c>
    </row>
    <row r="153" spans="6:15" x14ac:dyDescent="0.2">
      <c r="F153" s="10">
        <v>32325</v>
      </c>
      <c r="G153" s="7">
        <v>-7.3039999999999997E-3</v>
      </c>
      <c r="H153" s="7">
        <f t="shared" si="15"/>
        <v>0.99269600000000002</v>
      </c>
      <c r="I153" s="28">
        <f t="shared" si="18"/>
        <v>5.632467783202225</v>
      </c>
      <c r="J153" s="7">
        <v>-5.1999999999999998E-3</v>
      </c>
      <c r="K153" s="7">
        <f t="shared" si="16"/>
        <v>0.99480000000000002</v>
      </c>
      <c r="L153" s="28">
        <f t="shared" si="19"/>
        <v>3.3587805436798743</v>
      </c>
      <c r="M153" s="9">
        <f t="shared" si="17"/>
        <v>-2.104E-3</v>
      </c>
      <c r="N153" s="11">
        <f t="shared" si="21"/>
        <v>-0.18117973474456628</v>
      </c>
      <c r="O153" s="9">
        <f t="shared" si="20"/>
        <v>5.950184638309846E-2</v>
      </c>
    </row>
    <row r="154" spans="6:15" x14ac:dyDescent="0.2">
      <c r="F154" s="10">
        <v>32356</v>
      </c>
      <c r="G154" s="7">
        <v>-2.7028E-2</v>
      </c>
      <c r="H154" s="7">
        <f t="shared" si="15"/>
        <v>0.97297199999999995</v>
      </c>
      <c r="I154" s="28">
        <f t="shared" si="18"/>
        <v>5.4802334439578351</v>
      </c>
      <c r="J154" s="7">
        <v>2.5999999999999999E-3</v>
      </c>
      <c r="K154" s="7">
        <f t="shared" si="16"/>
        <v>1.0025999999999999</v>
      </c>
      <c r="L154" s="28">
        <f t="shared" si="19"/>
        <v>3.3675133730934417</v>
      </c>
      <c r="M154" s="9">
        <f t="shared" si="17"/>
        <v>-2.9628000000000002E-2</v>
      </c>
      <c r="N154" s="11">
        <f t="shared" si="21"/>
        <v>-0.24719450961314726</v>
      </c>
      <c r="O154" s="9">
        <f t="shared" si="20"/>
        <v>5.950184638309846E-2</v>
      </c>
    </row>
    <row r="155" spans="6:15" x14ac:dyDescent="0.2">
      <c r="F155" s="10">
        <v>32387</v>
      </c>
      <c r="G155" s="7">
        <v>3.8939000000000001E-2</v>
      </c>
      <c r="H155" s="7">
        <f t="shared" si="15"/>
        <v>1.0389390000000001</v>
      </c>
      <c r="I155" s="28">
        <f t="shared" si="18"/>
        <v>5.6936282540321095</v>
      </c>
      <c r="J155" s="7">
        <v>2.2599999999999999E-2</v>
      </c>
      <c r="K155" s="7">
        <f t="shared" si="16"/>
        <v>1.0226</v>
      </c>
      <c r="L155" s="28">
        <f t="shared" si="19"/>
        <v>3.4436191753253533</v>
      </c>
      <c r="M155" s="9">
        <f t="shared" si="17"/>
        <v>1.6339000000000003E-2</v>
      </c>
      <c r="N155" s="11">
        <f t="shared" si="21"/>
        <v>-0.24421689157934878</v>
      </c>
      <c r="O155" s="9">
        <f t="shared" si="20"/>
        <v>5.950184638309846E-2</v>
      </c>
    </row>
    <row r="156" spans="6:15" x14ac:dyDescent="0.2">
      <c r="F156" s="10">
        <v>32417</v>
      </c>
      <c r="G156" s="7">
        <v>1.7787000000000001E-2</v>
      </c>
      <c r="H156" s="7">
        <f t="shared" si="15"/>
        <v>1.017787</v>
      </c>
      <c r="I156" s="28">
        <f t="shared" si="18"/>
        <v>5.7949008197865783</v>
      </c>
      <c r="J156" s="7">
        <v>1.8800000000000001E-2</v>
      </c>
      <c r="K156" s="7">
        <f t="shared" si="16"/>
        <v>1.0187999999999999</v>
      </c>
      <c r="L156" s="28">
        <f t="shared" si="19"/>
        <v>3.5083592158214696</v>
      </c>
      <c r="M156" s="9">
        <f t="shared" si="17"/>
        <v>-1.013E-3</v>
      </c>
      <c r="N156" s="11">
        <f t="shared" si="21"/>
        <v>5.2282654049502497E-2</v>
      </c>
      <c r="O156" s="9">
        <f t="shared" si="20"/>
        <v>5.950184638309846E-2</v>
      </c>
    </row>
    <row r="157" spans="6:15" x14ac:dyDescent="0.2">
      <c r="F157" s="10">
        <v>32448</v>
      </c>
      <c r="G157" s="7">
        <v>-1.6726999999999999E-2</v>
      </c>
      <c r="H157" s="7">
        <f t="shared" si="15"/>
        <v>0.98327299999999995</v>
      </c>
      <c r="I157" s="28">
        <f t="shared" si="18"/>
        <v>5.6979695137740078</v>
      </c>
      <c r="J157" s="7">
        <v>-1.21E-2</v>
      </c>
      <c r="K157" s="7">
        <f t="shared" si="16"/>
        <v>0.9879</v>
      </c>
      <c r="L157" s="28">
        <f t="shared" si="19"/>
        <v>3.4659080693100299</v>
      </c>
      <c r="M157" s="9">
        <f t="shared" si="17"/>
        <v>-4.6269999999999992E-3</v>
      </c>
      <c r="N157" s="11">
        <f t="shared" si="21"/>
        <v>0.14652687913986795</v>
      </c>
      <c r="O157" s="9">
        <f t="shared" si="20"/>
        <v>5.950184638309846E-2</v>
      </c>
    </row>
    <row r="158" spans="6:15" x14ac:dyDescent="0.2">
      <c r="F158" s="10">
        <v>32478</v>
      </c>
      <c r="G158" s="7">
        <v>2.1159000000000001E-2</v>
      </c>
      <c r="H158" s="7">
        <f t="shared" si="15"/>
        <v>1.0211589999999999</v>
      </c>
      <c r="I158" s="28">
        <f t="shared" si="18"/>
        <v>5.8185328507159513</v>
      </c>
      <c r="J158" s="7">
        <v>1.1000000000000001E-3</v>
      </c>
      <c r="K158" s="7">
        <f t="shared" si="16"/>
        <v>1.0011000000000001</v>
      </c>
      <c r="L158" s="28">
        <f t="shared" si="19"/>
        <v>3.4697205681862715</v>
      </c>
      <c r="M158" s="9">
        <f t="shared" si="17"/>
        <v>2.0059E-2</v>
      </c>
      <c r="N158" s="11">
        <f t="shared" si="21"/>
        <v>0.10138186563620843</v>
      </c>
      <c r="O158" s="9">
        <f t="shared" si="20"/>
        <v>5.950184638309846E-2</v>
      </c>
    </row>
    <row r="159" spans="6:15" x14ac:dyDescent="0.2">
      <c r="F159" s="10">
        <v>32509</v>
      </c>
      <c r="G159" s="7">
        <v>6.6438999999999998E-2</v>
      </c>
      <c r="H159" s="7">
        <f t="shared" si="15"/>
        <v>1.0664389999999999</v>
      </c>
      <c r="I159" s="28">
        <f t="shared" si="18"/>
        <v>6.2051103547846678</v>
      </c>
      <c r="J159" s="7">
        <v>1.44E-2</v>
      </c>
      <c r="K159" s="7">
        <f t="shared" si="16"/>
        <v>1.0144</v>
      </c>
      <c r="L159" s="28">
        <f t="shared" si="19"/>
        <v>3.5196845443681539</v>
      </c>
      <c r="M159" s="9">
        <f t="shared" si="17"/>
        <v>5.2039000000000002E-2</v>
      </c>
      <c r="N159" s="11">
        <f t="shared" si="21"/>
        <v>0.14599041350475872</v>
      </c>
      <c r="O159" s="9">
        <f t="shared" si="20"/>
        <v>5.950184638309846E-2</v>
      </c>
    </row>
    <row r="160" spans="6:15" x14ac:dyDescent="0.2">
      <c r="F160" s="10">
        <v>32540</v>
      </c>
      <c r="G160" s="7">
        <v>-1.635E-2</v>
      </c>
      <c r="H160" s="7">
        <f t="shared" si="15"/>
        <v>0.98365000000000002</v>
      </c>
      <c r="I160" s="28">
        <f t="shared" si="18"/>
        <v>6.1036568004839387</v>
      </c>
      <c r="J160" s="7">
        <v>-7.1999999999999998E-3</v>
      </c>
      <c r="K160" s="7">
        <f t="shared" si="16"/>
        <v>0.99280000000000002</v>
      </c>
      <c r="L160" s="28">
        <f t="shared" si="19"/>
        <v>3.4943428156487033</v>
      </c>
      <c r="M160" s="9">
        <f t="shared" si="17"/>
        <v>-9.1500000000000001E-3</v>
      </c>
      <c r="N160" s="11">
        <f t="shared" si="21"/>
        <v>8.8053914462952632E-2</v>
      </c>
      <c r="O160" s="9">
        <f t="shared" si="20"/>
        <v>5.950184638309846E-2</v>
      </c>
    </row>
    <row r="161" spans="6:15" x14ac:dyDescent="0.2">
      <c r="F161" s="10">
        <v>32568</v>
      </c>
      <c r="G161" s="7">
        <v>2.2325999999999999E-2</v>
      </c>
      <c r="H161" s="7">
        <f t="shared" si="15"/>
        <v>1.0223260000000001</v>
      </c>
      <c r="I161" s="28">
        <f t="shared" si="18"/>
        <v>6.2399270422115434</v>
      </c>
      <c r="J161" s="7">
        <v>4.3E-3</v>
      </c>
      <c r="K161" s="7">
        <f t="shared" si="16"/>
        <v>1.0043</v>
      </c>
      <c r="L161" s="28">
        <f t="shared" si="19"/>
        <v>3.5093684897559925</v>
      </c>
      <c r="M161" s="9">
        <f t="shared" si="17"/>
        <v>1.8026E-2</v>
      </c>
      <c r="N161" s="11">
        <f t="shared" si="21"/>
        <v>0.12030658241798098</v>
      </c>
      <c r="O161" s="9">
        <f t="shared" si="20"/>
        <v>5.950184638309846E-2</v>
      </c>
    </row>
    <row r="162" spans="6:15" x14ac:dyDescent="0.2">
      <c r="F162" s="10">
        <v>32599</v>
      </c>
      <c r="G162" s="7">
        <v>4.9882000000000003E-2</v>
      </c>
      <c r="H162" s="7">
        <f t="shared" si="15"/>
        <v>1.049882</v>
      </c>
      <c r="I162" s="28">
        <f t="shared" si="18"/>
        <v>6.5511870829311398</v>
      </c>
      <c r="J162" s="7">
        <v>2.0899999999999998E-2</v>
      </c>
      <c r="K162" s="7">
        <f t="shared" si="16"/>
        <v>1.0208999999999999</v>
      </c>
      <c r="L162" s="28">
        <f t="shared" si="19"/>
        <v>3.5827142911918926</v>
      </c>
      <c r="M162" s="9">
        <f t="shared" si="17"/>
        <v>2.8982000000000004E-2</v>
      </c>
      <c r="N162" s="11">
        <f t="shared" si="21"/>
        <v>0.13828519734278988</v>
      </c>
      <c r="O162" s="9">
        <f t="shared" si="20"/>
        <v>5.950184638309846E-2</v>
      </c>
    </row>
    <row r="163" spans="6:15" x14ac:dyDescent="0.2">
      <c r="F163" s="10">
        <v>32629</v>
      </c>
      <c r="G163" s="7">
        <v>4.1399999999999999E-2</v>
      </c>
      <c r="H163" s="7">
        <f t="shared" si="15"/>
        <v>1.0414000000000001</v>
      </c>
      <c r="I163" s="28">
        <f t="shared" si="18"/>
        <v>6.8224062281644899</v>
      </c>
      <c r="J163" s="7">
        <v>2.63E-2</v>
      </c>
      <c r="K163" s="7">
        <f t="shared" si="16"/>
        <v>1.0263</v>
      </c>
      <c r="L163" s="28">
        <f t="shared" si="19"/>
        <v>3.6769396770502394</v>
      </c>
      <c r="M163" s="9">
        <f t="shared" si="17"/>
        <v>1.5099999999999999E-2</v>
      </c>
      <c r="N163" s="11">
        <f t="shared" si="21"/>
        <v>0.15010633705516407</v>
      </c>
      <c r="O163" s="9">
        <f t="shared" si="20"/>
        <v>5.950184638309846E-2</v>
      </c>
    </row>
    <row r="164" spans="6:15" x14ac:dyDescent="0.2">
      <c r="F164" s="10">
        <v>32660</v>
      </c>
      <c r="G164" s="7">
        <v>-5.8669999999999998E-3</v>
      </c>
      <c r="H164" s="7">
        <f t="shared" si="15"/>
        <v>0.99413300000000004</v>
      </c>
      <c r="I164" s="28">
        <f t="shared" si="18"/>
        <v>6.782379170823849</v>
      </c>
      <c r="J164" s="7">
        <v>3.04E-2</v>
      </c>
      <c r="K164" s="7">
        <f t="shared" si="16"/>
        <v>1.0304</v>
      </c>
      <c r="L164" s="28">
        <f t="shared" si="19"/>
        <v>3.7887186432325666</v>
      </c>
      <c r="M164" s="9">
        <f t="shared" si="17"/>
        <v>-3.6267000000000001E-2</v>
      </c>
      <c r="N164" s="11">
        <f t="shared" si="21"/>
        <v>7.3223879986385798E-2</v>
      </c>
      <c r="O164" s="9">
        <f t="shared" si="20"/>
        <v>5.950184638309846E-2</v>
      </c>
    </row>
    <row r="165" spans="6:15" x14ac:dyDescent="0.2">
      <c r="F165" s="10">
        <v>32690</v>
      </c>
      <c r="G165" s="7">
        <v>7.8506000000000006E-2</v>
      </c>
      <c r="H165" s="7">
        <f t="shared" si="15"/>
        <v>1.078506</v>
      </c>
      <c r="I165" s="28">
        <f t="shared" si="18"/>
        <v>7.3148366300085454</v>
      </c>
      <c r="J165" s="7">
        <v>2.1299999999999999E-2</v>
      </c>
      <c r="K165" s="7">
        <f t="shared" si="16"/>
        <v>1.0213000000000001</v>
      </c>
      <c r="L165" s="28">
        <f t="shared" si="19"/>
        <v>3.8694183503334205</v>
      </c>
      <c r="M165" s="9">
        <f t="shared" si="17"/>
        <v>5.7206000000000007E-2</v>
      </c>
      <c r="N165" s="11">
        <f t="shared" si="21"/>
        <v>0.14666053599721796</v>
      </c>
      <c r="O165" s="9">
        <f t="shared" si="20"/>
        <v>5.950184638309846E-2</v>
      </c>
    </row>
    <row r="166" spans="6:15" x14ac:dyDescent="0.2">
      <c r="F166" s="10">
        <v>32721</v>
      </c>
      <c r="G166" s="7">
        <v>2.1812000000000002E-2</v>
      </c>
      <c r="H166" s="7">
        <f t="shared" si="15"/>
        <v>1.0218119999999999</v>
      </c>
      <c r="I166" s="28">
        <f t="shared" si="18"/>
        <v>7.4743878465822915</v>
      </c>
      <c r="J166" s="7">
        <v>-1.4800000000000001E-2</v>
      </c>
      <c r="K166" s="7">
        <f t="shared" si="16"/>
        <v>0.98519999999999996</v>
      </c>
      <c r="L166" s="28">
        <f t="shared" si="19"/>
        <v>3.8121509587484859</v>
      </c>
      <c r="M166" s="9">
        <f t="shared" si="17"/>
        <v>3.6612000000000006E-2</v>
      </c>
      <c r="N166" s="11">
        <f t="shared" si="21"/>
        <v>0.23184392472428184</v>
      </c>
      <c r="O166" s="9">
        <f t="shared" si="20"/>
        <v>5.950184638309846E-2</v>
      </c>
    </row>
    <row r="167" spans="6:15" x14ac:dyDescent="0.2">
      <c r="F167" s="10">
        <v>32752</v>
      </c>
      <c r="G167" s="7">
        <v>-1.2049999999999999E-3</v>
      </c>
      <c r="H167" s="7">
        <f t="shared" si="15"/>
        <v>0.99879499999999999</v>
      </c>
      <c r="I167" s="28">
        <f t="shared" si="18"/>
        <v>7.4653812092271599</v>
      </c>
      <c r="J167" s="7">
        <v>5.1000000000000004E-3</v>
      </c>
      <c r="K167" s="7">
        <f t="shared" si="16"/>
        <v>1.0051000000000001</v>
      </c>
      <c r="L167" s="28">
        <f t="shared" si="19"/>
        <v>3.8315929286381034</v>
      </c>
      <c r="M167" s="9">
        <f t="shared" si="17"/>
        <v>-6.3049999999999998E-3</v>
      </c>
      <c r="N167" s="11">
        <f t="shared" si="21"/>
        <v>0.19851717125155099</v>
      </c>
      <c r="O167" s="9">
        <f t="shared" si="20"/>
        <v>5.950184638309846E-2</v>
      </c>
    </row>
    <row r="168" spans="6:15" x14ac:dyDescent="0.2">
      <c r="F168" s="10">
        <v>32782</v>
      </c>
      <c r="G168" s="7">
        <v>-3.0013000000000001E-2</v>
      </c>
      <c r="H168" s="7">
        <f t="shared" si="15"/>
        <v>0.96998700000000004</v>
      </c>
      <c r="I168" s="28">
        <f t="shared" si="18"/>
        <v>7.2413227229946253</v>
      </c>
      <c r="J168" s="7">
        <v>2.46E-2</v>
      </c>
      <c r="K168" s="7">
        <f t="shared" si="16"/>
        <v>1.0246</v>
      </c>
      <c r="L168" s="28">
        <f t="shared" si="19"/>
        <v>3.9258501146826004</v>
      </c>
      <c r="M168" s="9">
        <f t="shared" si="17"/>
        <v>-5.4613000000000002E-2</v>
      </c>
      <c r="N168" s="11">
        <f t="shared" si="21"/>
        <v>0.13060362632507005</v>
      </c>
      <c r="O168" s="9">
        <f t="shared" si="20"/>
        <v>5.950184638309846E-2</v>
      </c>
    </row>
    <row r="169" spans="6:15" x14ac:dyDescent="0.2">
      <c r="F169" s="10">
        <v>32813</v>
      </c>
      <c r="G169" s="7">
        <v>1.7208999999999999E-2</v>
      </c>
      <c r="H169" s="7">
        <f t="shared" si="15"/>
        <v>1.017209</v>
      </c>
      <c r="I169" s="28">
        <f t="shared" si="18"/>
        <v>7.3659386457346399</v>
      </c>
      <c r="J169" s="7">
        <v>9.4999999999999998E-3</v>
      </c>
      <c r="K169" s="7">
        <f t="shared" si="16"/>
        <v>1.0095000000000001</v>
      </c>
      <c r="L169" s="28">
        <f t="shared" si="19"/>
        <v>3.9631456907720852</v>
      </c>
      <c r="M169" s="9">
        <f t="shared" si="17"/>
        <v>7.7089999999999988E-3</v>
      </c>
      <c r="N169" s="11">
        <f t="shared" si="21"/>
        <v>0.14926511836101697</v>
      </c>
      <c r="O169" s="9">
        <f t="shared" si="20"/>
        <v>5.950184638309846E-2</v>
      </c>
    </row>
    <row r="170" spans="6:15" x14ac:dyDescent="0.2">
      <c r="F170" s="10">
        <v>32843</v>
      </c>
      <c r="G170" s="7">
        <v>1.7923999999999999E-2</v>
      </c>
      <c r="H170" s="7">
        <f t="shared" si="15"/>
        <v>1.0179240000000001</v>
      </c>
      <c r="I170" s="28">
        <f t="shared" si="18"/>
        <v>7.4979657300207876</v>
      </c>
      <c r="J170" s="7">
        <v>2.7000000000000001E-3</v>
      </c>
      <c r="K170" s="7">
        <f t="shared" si="16"/>
        <v>1.0026999999999999</v>
      </c>
      <c r="L170" s="28">
        <f t="shared" si="19"/>
        <v>3.9738461841371695</v>
      </c>
      <c r="M170" s="9">
        <f t="shared" si="17"/>
        <v>1.5223999999999998E-2</v>
      </c>
      <c r="N170" s="11">
        <f t="shared" si="21"/>
        <v>0.14334225423815017</v>
      </c>
      <c r="O170" s="9">
        <f t="shared" si="20"/>
        <v>5.950184638309846E-2</v>
      </c>
    </row>
    <row r="171" spans="6:15" x14ac:dyDescent="0.2">
      <c r="F171" s="10">
        <v>32874</v>
      </c>
      <c r="G171" s="7">
        <v>-7.1780999999999998E-2</v>
      </c>
      <c r="H171" s="7">
        <f t="shared" si="15"/>
        <v>0.92821900000000002</v>
      </c>
      <c r="I171" s="28">
        <f t="shared" si="18"/>
        <v>6.9597542519541653</v>
      </c>
      <c r="J171" s="7">
        <v>-1.1900000000000001E-2</v>
      </c>
      <c r="K171" s="7">
        <f t="shared" si="16"/>
        <v>0.98809999999999998</v>
      </c>
      <c r="L171" s="28">
        <f t="shared" si="19"/>
        <v>3.926557414545937</v>
      </c>
      <c r="M171" s="9">
        <f t="shared" si="17"/>
        <v>-5.9880999999999997E-2</v>
      </c>
      <c r="N171" s="11">
        <f t="shared" si="21"/>
        <v>6.0172717464042069E-3</v>
      </c>
      <c r="O171" s="9">
        <f t="shared" si="20"/>
        <v>5.950184638309846E-2</v>
      </c>
    </row>
    <row r="172" spans="6:15" x14ac:dyDescent="0.2">
      <c r="F172" s="10">
        <v>32905</v>
      </c>
      <c r="G172" s="7">
        <v>1.7066999999999999E-2</v>
      </c>
      <c r="H172" s="7">
        <f t="shared" si="15"/>
        <v>1.0170669999999999</v>
      </c>
      <c r="I172" s="28">
        <f t="shared" si="18"/>
        <v>7.0785363777722665</v>
      </c>
      <c r="J172" s="7">
        <v>3.2000000000000002E-3</v>
      </c>
      <c r="K172" s="7">
        <f t="shared" si="16"/>
        <v>1.0032000000000001</v>
      </c>
      <c r="L172" s="28">
        <f t="shared" si="19"/>
        <v>3.9391223982724846</v>
      </c>
      <c r="M172" s="9">
        <f t="shared" si="17"/>
        <v>1.3866999999999999E-2</v>
      </c>
      <c r="N172" s="11">
        <f t="shared" si="21"/>
        <v>3.2434958196435826E-2</v>
      </c>
      <c r="O172" s="9">
        <f t="shared" si="20"/>
        <v>5.950184638309846E-2</v>
      </c>
    </row>
    <row r="173" spans="6:15" x14ac:dyDescent="0.2">
      <c r="F173" s="10">
        <v>32933</v>
      </c>
      <c r="G173" s="7">
        <v>2.4479000000000001E-2</v>
      </c>
      <c r="H173" s="7">
        <f t="shared" si="15"/>
        <v>1.0244789999999999</v>
      </c>
      <c r="I173" s="28">
        <f t="shared" si="18"/>
        <v>7.2518118697637535</v>
      </c>
      <c r="J173" s="7">
        <v>6.9999999999999999E-4</v>
      </c>
      <c r="K173" s="7">
        <f t="shared" si="16"/>
        <v>1.0006999999999999</v>
      </c>
      <c r="L173" s="28">
        <f t="shared" si="19"/>
        <v>3.9418797839512751</v>
      </c>
      <c r="M173" s="9">
        <f t="shared" si="17"/>
        <v>2.3779000000000002E-2</v>
      </c>
      <c r="N173" s="11">
        <f t="shared" si="21"/>
        <v>3.8918161235351523E-2</v>
      </c>
      <c r="O173" s="9">
        <f t="shared" si="20"/>
        <v>5.950184638309846E-2</v>
      </c>
    </row>
    <row r="174" spans="6:15" x14ac:dyDescent="0.2">
      <c r="F174" s="10">
        <v>32964</v>
      </c>
      <c r="G174" s="7">
        <v>-2.6827E-2</v>
      </c>
      <c r="H174" s="7">
        <f t="shared" si="15"/>
        <v>0.97317299999999995</v>
      </c>
      <c r="I174" s="28">
        <f t="shared" si="18"/>
        <v>7.0572675127336009</v>
      </c>
      <c r="J174" s="7">
        <v>-9.1999999999999998E-3</v>
      </c>
      <c r="K174" s="7">
        <f t="shared" si="16"/>
        <v>0.99080000000000001</v>
      </c>
      <c r="L174" s="28">
        <f t="shared" si="19"/>
        <v>3.9056144899389236</v>
      </c>
      <c r="M174" s="9">
        <f t="shared" si="17"/>
        <v>-1.7627E-2</v>
      </c>
      <c r="N174" s="11">
        <f t="shared" si="21"/>
        <v>-1.2877065997311643E-2</v>
      </c>
      <c r="O174" s="9">
        <f t="shared" si="20"/>
        <v>5.950184638309846E-2</v>
      </c>
    </row>
    <row r="175" spans="6:15" x14ac:dyDescent="0.2">
      <c r="F175" s="10">
        <v>32994</v>
      </c>
      <c r="G175" s="7">
        <v>9.0634000000000006E-2</v>
      </c>
      <c r="H175" s="7">
        <f t="shared" si="15"/>
        <v>1.0906340000000001</v>
      </c>
      <c r="I175" s="28">
        <f t="shared" si="18"/>
        <v>7.6968958964826983</v>
      </c>
      <c r="J175" s="7">
        <v>2.9600000000000001E-2</v>
      </c>
      <c r="K175" s="7">
        <f t="shared" si="16"/>
        <v>1.0296000000000001</v>
      </c>
      <c r="L175" s="28">
        <f t="shared" si="19"/>
        <v>4.0212206788411162</v>
      </c>
      <c r="M175" s="9">
        <f t="shared" si="17"/>
        <v>6.1034000000000005E-2</v>
      </c>
      <c r="N175" s="11">
        <f t="shared" si="21"/>
        <v>3.4546581767036511E-2</v>
      </c>
      <c r="O175" s="9">
        <f t="shared" si="20"/>
        <v>5.950184638309846E-2</v>
      </c>
    </row>
    <row r="176" spans="6:15" x14ac:dyDescent="0.2">
      <c r="F176" s="10">
        <v>33025</v>
      </c>
      <c r="G176" s="7">
        <v>-4.8739999999999999E-3</v>
      </c>
      <c r="H176" s="7">
        <f t="shared" si="15"/>
        <v>0.99512599999999996</v>
      </c>
      <c r="I176" s="28">
        <f t="shared" si="18"/>
        <v>7.6593812258832417</v>
      </c>
      <c r="J176" s="7">
        <v>1.61E-2</v>
      </c>
      <c r="K176" s="7">
        <f t="shared" si="16"/>
        <v>1.0161</v>
      </c>
      <c r="L176" s="28">
        <f t="shared" si="19"/>
        <v>4.0859623317704585</v>
      </c>
      <c r="M176" s="9">
        <f t="shared" si="17"/>
        <v>-2.0974E-2</v>
      </c>
      <c r="N176" s="11">
        <f t="shared" si="21"/>
        <v>5.0851022177513139E-2</v>
      </c>
      <c r="O176" s="9">
        <f t="shared" si="20"/>
        <v>5.950184638309846E-2</v>
      </c>
    </row>
    <row r="177" spans="6:15" x14ac:dyDescent="0.2">
      <c r="F177" s="10">
        <v>33055</v>
      </c>
      <c r="G177" s="7">
        <v>-1.1860000000000001E-2</v>
      </c>
      <c r="H177" s="7">
        <f t="shared" si="15"/>
        <v>0.98814000000000002</v>
      </c>
      <c r="I177" s="28">
        <f t="shared" si="18"/>
        <v>7.5685409645442663</v>
      </c>
      <c r="J177" s="7">
        <v>1.38E-2</v>
      </c>
      <c r="K177" s="7">
        <f t="shared" si="16"/>
        <v>1.0138</v>
      </c>
      <c r="L177" s="28">
        <f t="shared" si="19"/>
        <v>4.1423486119488908</v>
      </c>
      <c r="M177" s="9">
        <f t="shared" si="17"/>
        <v>-2.5660000000000002E-2</v>
      </c>
      <c r="N177" s="11">
        <f t="shared" si="21"/>
        <v>-3.5851689534619702E-2</v>
      </c>
      <c r="O177" s="9">
        <f t="shared" si="20"/>
        <v>5.950184638309846E-2</v>
      </c>
    </row>
    <row r="178" spans="6:15" x14ac:dyDescent="0.2">
      <c r="F178" s="10">
        <v>33086</v>
      </c>
      <c r="G178" s="7">
        <v>-9.3868999999999994E-2</v>
      </c>
      <c r="H178" s="7">
        <f t="shared" si="15"/>
        <v>0.90613100000000002</v>
      </c>
      <c r="I178" s="28">
        <f t="shared" si="18"/>
        <v>6.8580895927434611</v>
      </c>
      <c r="J178" s="7">
        <v>-1.34E-2</v>
      </c>
      <c r="K178" s="7">
        <f t="shared" si="16"/>
        <v>0.98660000000000003</v>
      </c>
      <c r="L178" s="28">
        <f t="shared" si="19"/>
        <v>4.0868411405487759</v>
      </c>
      <c r="M178" s="9">
        <f t="shared" si="17"/>
        <v>-8.0468999999999999E-2</v>
      </c>
      <c r="N178" s="11">
        <f t="shared" si="21"/>
        <v>-0.15451116008345844</v>
      </c>
      <c r="O178" s="9">
        <f t="shared" si="20"/>
        <v>5.950184638309846E-2</v>
      </c>
    </row>
    <row r="179" spans="6:15" x14ac:dyDescent="0.2">
      <c r="F179" s="10">
        <v>33117</v>
      </c>
      <c r="G179" s="7">
        <v>-5.4857999999999997E-2</v>
      </c>
      <c r="H179" s="7">
        <f t="shared" si="15"/>
        <v>0.94514200000000004</v>
      </c>
      <c r="I179" s="28">
        <f t="shared" si="18"/>
        <v>6.4818685138647405</v>
      </c>
      <c r="J179" s="7">
        <v>8.3000000000000001E-3</v>
      </c>
      <c r="K179" s="7">
        <f t="shared" si="16"/>
        <v>1.0083</v>
      </c>
      <c r="L179" s="28">
        <f t="shared" si="19"/>
        <v>4.1207619220153306</v>
      </c>
      <c r="M179" s="9">
        <f t="shared" si="17"/>
        <v>-6.3157999999999992E-2</v>
      </c>
      <c r="N179" s="11">
        <f t="shared" si="21"/>
        <v>-0.20721278530513054</v>
      </c>
      <c r="O179" s="9">
        <f t="shared" si="20"/>
        <v>5.950184638309846E-2</v>
      </c>
    </row>
    <row r="180" spans="6:15" x14ac:dyDescent="0.2">
      <c r="F180" s="10">
        <v>33147</v>
      </c>
      <c r="G180" s="7">
        <v>-1.2354E-2</v>
      </c>
      <c r="H180" s="7">
        <f t="shared" si="15"/>
        <v>0.98764600000000002</v>
      </c>
      <c r="I180" s="28">
        <f t="shared" si="18"/>
        <v>6.4017915102444558</v>
      </c>
      <c r="J180" s="7">
        <v>1.2699999999999999E-2</v>
      </c>
      <c r="K180" s="7">
        <f t="shared" si="16"/>
        <v>1.0126999999999999</v>
      </c>
      <c r="L180" s="28">
        <f t="shared" si="19"/>
        <v>4.1730955984249247</v>
      </c>
      <c r="M180" s="9">
        <f t="shared" si="17"/>
        <v>-2.5054E-2</v>
      </c>
      <c r="N180" s="11">
        <f t="shared" si="21"/>
        <v>-0.17891500805442884</v>
      </c>
      <c r="O180" s="9">
        <f t="shared" si="20"/>
        <v>5.950184638309846E-2</v>
      </c>
    </row>
    <row r="181" spans="6:15" x14ac:dyDescent="0.2">
      <c r="F181" s="10">
        <v>33178</v>
      </c>
      <c r="G181" s="7">
        <v>6.9004999999999997E-2</v>
      </c>
      <c r="H181" s="7">
        <f t="shared" si="15"/>
        <v>1.069005</v>
      </c>
      <c r="I181" s="28">
        <f t="shared" si="18"/>
        <v>6.8435471334088742</v>
      </c>
      <c r="J181" s="7">
        <v>2.1499999999999998E-2</v>
      </c>
      <c r="K181" s="7">
        <f t="shared" si="16"/>
        <v>1.0215000000000001</v>
      </c>
      <c r="L181" s="28">
        <f t="shared" si="19"/>
        <v>4.2628171537910609</v>
      </c>
      <c r="M181" s="9">
        <f t="shared" si="17"/>
        <v>4.7504999999999999E-2</v>
      </c>
      <c r="N181" s="11">
        <f t="shared" si="21"/>
        <v>-0.1465344299529705</v>
      </c>
      <c r="O181" s="9">
        <f t="shared" si="20"/>
        <v>5.950184638309846E-2</v>
      </c>
    </row>
    <row r="182" spans="6:15" x14ac:dyDescent="0.2">
      <c r="F182" s="10">
        <v>33208</v>
      </c>
      <c r="G182" s="7">
        <v>3.0342999999999998E-2</v>
      </c>
      <c r="H182" s="7">
        <f t="shared" si="15"/>
        <v>1.030343</v>
      </c>
      <c r="I182" s="28">
        <f t="shared" si="18"/>
        <v>7.0512008840778995</v>
      </c>
      <c r="J182" s="7">
        <v>1.5599999999999999E-2</v>
      </c>
      <c r="K182" s="7">
        <f t="shared" si="16"/>
        <v>1.0156000000000001</v>
      </c>
      <c r="L182" s="28">
        <f t="shared" si="19"/>
        <v>4.3293171013902016</v>
      </c>
      <c r="M182" s="9">
        <f t="shared" si="17"/>
        <v>1.4742999999999999E-2</v>
      </c>
      <c r="N182" s="11">
        <f t="shared" si="21"/>
        <v>-0.14903741876344845</v>
      </c>
      <c r="O182" s="9">
        <f t="shared" si="20"/>
        <v>5.950184638309846E-2</v>
      </c>
    </row>
    <row r="183" spans="6:15" x14ac:dyDescent="0.2">
      <c r="F183" s="10">
        <v>33239</v>
      </c>
      <c r="G183" s="7">
        <v>5.2142000000000001E-2</v>
      </c>
      <c r="H183" s="7">
        <f t="shared" si="15"/>
        <v>1.0521419999999999</v>
      </c>
      <c r="I183" s="28">
        <f t="shared" si="18"/>
        <v>7.418864600575489</v>
      </c>
      <c r="J183" s="7">
        <v>1.24E-2</v>
      </c>
      <c r="K183" s="7">
        <f t="shared" si="16"/>
        <v>1.0124</v>
      </c>
      <c r="L183" s="28">
        <f t="shared" si="19"/>
        <v>4.3830006334474403</v>
      </c>
      <c r="M183" s="9">
        <f t="shared" si="17"/>
        <v>3.9742E-2</v>
      </c>
      <c r="N183" s="11">
        <f t="shared" si="21"/>
        <v>-5.0278680910041063E-2</v>
      </c>
      <c r="O183" s="9">
        <f t="shared" si="20"/>
        <v>5.950184638309846E-2</v>
      </c>
    </row>
    <row r="184" spans="6:15" x14ac:dyDescent="0.2">
      <c r="F184" s="10">
        <v>33270</v>
      </c>
      <c r="G184" s="7">
        <v>7.6465000000000005E-2</v>
      </c>
      <c r="H184" s="7">
        <f t="shared" si="15"/>
        <v>1.076465</v>
      </c>
      <c r="I184" s="28">
        <f t="shared" si="18"/>
        <v>7.9861480822584943</v>
      </c>
      <c r="J184" s="7">
        <v>8.5000000000000006E-3</v>
      </c>
      <c r="K184" s="7">
        <f t="shared" si="16"/>
        <v>1.0085</v>
      </c>
      <c r="L184" s="28">
        <f t="shared" si="19"/>
        <v>4.4202561388317436</v>
      </c>
      <c r="M184" s="9">
        <f t="shared" si="17"/>
        <v>6.7964999999999998E-2</v>
      </c>
      <c r="N184" s="11">
        <f t="shared" si="21"/>
        <v>6.0778813101467488E-3</v>
      </c>
      <c r="O184" s="9">
        <f t="shared" si="20"/>
        <v>5.950184638309846E-2</v>
      </c>
    </row>
    <row r="185" spans="6:15" x14ac:dyDescent="0.2">
      <c r="F185" s="10">
        <v>33298</v>
      </c>
      <c r="G185" s="7">
        <v>3.0693999999999999E-2</v>
      </c>
      <c r="H185" s="7">
        <f t="shared" si="15"/>
        <v>1.030694</v>
      </c>
      <c r="I185" s="28">
        <f t="shared" si="18"/>
        <v>8.231274911495337</v>
      </c>
      <c r="J185" s="7">
        <v>6.8999999999999999E-3</v>
      </c>
      <c r="K185" s="7">
        <f t="shared" si="16"/>
        <v>1.0068999999999999</v>
      </c>
      <c r="L185" s="28">
        <f t="shared" si="19"/>
        <v>4.4507559061896824</v>
      </c>
      <c r="M185" s="9">
        <f t="shared" si="17"/>
        <v>2.3793999999999999E-2</v>
      </c>
      <c r="N185" s="11">
        <f t="shared" si="21"/>
        <v>5.969811420892146E-3</v>
      </c>
      <c r="O185" s="9">
        <f t="shared" si="20"/>
        <v>5.950184638309846E-2</v>
      </c>
    </row>
    <row r="186" spans="6:15" x14ac:dyDescent="0.2">
      <c r="F186" s="10">
        <v>33329</v>
      </c>
      <c r="G186" s="7">
        <v>2.4060000000000002E-3</v>
      </c>
      <c r="H186" s="7">
        <f t="shared" si="15"/>
        <v>1.0024059999999999</v>
      </c>
      <c r="I186" s="28">
        <f t="shared" si="18"/>
        <v>8.2510793589323939</v>
      </c>
      <c r="J186" s="7">
        <v>1.0800000000000001E-2</v>
      </c>
      <c r="K186" s="7">
        <f t="shared" si="16"/>
        <v>1.0107999999999999</v>
      </c>
      <c r="L186" s="28">
        <f t="shared" si="19"/>
        <v>4.4988240699765303</v>
      </c>
      <c r="M186" s="9">
        <f t="shared" si="17"/>
        <v>-8.3940000000000004E-3</v>
      </c>
      <c r="N186" s="11">
        <f t="shared" si="21"/>
        <v>1.7274270950798476E-2</v>
      </c>
      <c r="O186" s="9">
        <f t="shared" si="20"/>
        <v>5.950184638309846E-2</v>
      </c>
    </row>
    <row r="187" spans="6:15" x14ac:dyDescent="0.2">
      <c r="F187" s="10">
        <v>33359</v>
      </c>
      <c r="G187" s="7">
        <v>4.1445000000000003E-2</v>
      </c>
      <c r="H187" s="7">
        <f t="shared" si="15"/>
        <v>1.041445</v>
      </c>
      <c r="I187" s="28">
        <f t="shared" si="18"/>
        <v>8.5930453429633467</v>
      </c>
      <c r="J187" s="7">
        <v>5.7999999999999996E-3</v>
      </c>
      <c r="K187" s="7">
        <f t="shared" si="16"/>
        <v>1.0058</v>
      </c>
      <c r="L187" s="28">
        <f t="shared" si="19"/>
        <v>4.5249172495823942</v>
      </c>
      <c r="M187" s="9">
        <f t="shared" si="17"/>
        <v>3.5645000000000003E-2</v>
      </c>
      <c r="N187" s="11">
        <f t="shared" si="21"/>
        <v>-8.8296376939211996E-3</v>
      </c>
      <c r="O187" s="9">
        <f t="shared" si="20"/>
        <v>5.950184638309846E-2</v>
      </c>
    </row>
    <row r="188" spans="6:15" x14ac:dyDescent="0.2">
      <c r="F188" s="10">
        <v>33390</v>
      </c>
      <c r="G188" s="7">
        <v>-4.5194999999999999E-2</v>
      </c>
      <c r="H188" s="7">
        <f t="shared" si="15"/>
        <v>0.95480500000000001</v>
      </c>
      <c r="I188" s="28">
        <f t="shared" si="18"/>
        <v>8.2046826586881192</v>
      </c>
      <c r="J188" s="7">
        <v>-5.0000000000000001E-4</v>
      </c>
      <c r="K188" s="7">
        <f t="shared" si="16"/>
        <v>0.99950000000000006</v>
      </c>
      <c r="L188" s="28">
        <f t="shared" si="19"/>
        <v>4.5226547909576036</v>
      </c>
      <c r="M188" s="9">
        <f t="shared" si="17"/>
        <v>-4.4694999999999999E-2</v>
      </c>
      <c r="N188" s="11">
        <f t="shared" si="21"/>
        <v>-3.5682353565321234E-2</v>
      </c>
      <c r="O188" s="9">
        <f t="shared" si="20"/>
        <v>5.950184638309846E-2</v>
      </c>
    </row>
    <row r="189" spans="6:15" x14ac:dyDescent="0.2">
      <c r="F189" s="10">
        <v>33420</v>
      </c>
      <c r="G189" s="7">
        <v>4.7238000000000002E-2</v>
      </c>
      <c r="H189" s="7">
        <f t="shared" si="15"/>
        <v>1.0472380000000001</v>
      </c>
      <c r="I189" s="28">
        <f t="shared" si="18"/>
        <v>8.5922554581192294</v>
      </c>
      <c r="J189" s="7">
        <v>1.3899999999999999E-2</v>
      </c>
      <c r="K189" s="7">
        <f t="shared" si="16"/>
        <v>1.0139</v>
      </c>
      <c r="L189" s="28">
        <f t="shared" si="19"/>
        <v>4.5855196925519142</v>
      </c>
      <c r="M189" s="9">
        <f t="shared" si="17"/>
        <v>3.3338000000000007E-2</v>
      </c>
      <c r="N189" s="11">
        <f t="shared" si="21"/>
        <v>2.8273697895574657E-2</v>
      </c>
      <c r="O189" s="9">
        <f t="shared" si="20"/>
        <v>5.950184638309846E-2</v>
      </c>
    </row>
    <row r="190" spans="6:15" x14ac:dyDescent="0.2">
      <c r="F190" s="10">
        <v>33451</v>
      </c>
      <c r="G190" s="7">
        <v>2.7814999999999999E-2</v>
      </c>
      <c r="H190" s="7">
        <f t="shared" si="15"/>
        <v>1.0278149999999999</v>
      </c>
      <c r="I190" s="28">
        <f t="shared" si="18"/>
        <v>8.8312490436868156</v>
      </c>
      <c r="J190" s="7">
        <v>2.1600000000000001E-2</v>
      </c>
      <c r="K190" s="7">
        <f t="shared" si="16"/>
        <v>1.0216000000000001</v>
      </c>
      <c r="L190" s="28">
        <f t="shared" si="19"/>
        <v>4.6845669179110354</v>
      </c>
      <c r="M190" s="9">
        <f t="shared" si="17"/>
        <v>6.2149999999999983E-3</v>
      </c>
      <c r="N190" s="11">
        <f t="shared" si="21"/>
        <v>0.14145651575163498</v>
      </c>
      <c r="O190" s="9">
        <f t="shared" si="20"/>
        <v>5.950184638309846E-2</v>
      </c>
    </row>
    <row r="191" spans="6:15" x14ac:dyDescent="0.2">
      <c r="F191" s="10">
        <v>33482</v>
      </c>
      <c r="G191" s="7">
        <v>-1.1544E-2</v>
      </c>
      <c r="H191" s="7">
        <f t="shared" si="15"/>
        <v>0.988456</v>
      </c>
      <c r="I191" s="28">
        <f t="shared" si="18"/>
        <v>8.7293011047264955</v>
      </c>
      <c r="J191" s="7">
        <v>2.0299999999999999E-2</v>
      </c>
      <c r="K191" s="7">
        <f t="shared" si="16"/>
        <v>1.0203</v>
      </c>
      <c r="L191" s="28">
        <f t="shared" si="19"/>
        <v>4.7796636263446297</v>
      </c>
      <c r="M191" s="9">
        <f t="shared" si="17"/>
        <v>-3.1843999999999997E-2</v>
      </c>
      <c r="N191" s="11">
        <f t="shared" si="21"/>
        <v>0.18682801054965559</v>
      </c>
      <c r="O191" s="9">
        <f t="shared" si="20"/>
        <v>5.950184638309846E-2</v>
      </c>
    </row>
    <row r="192" spans="6:15" x14ac:dyDescent="0.2">
      <c r="F192" s="10">
        <v>33512</v>
      </c>
      <c r="G192" s="7">
        <v>1.6900999999999999E-2</v>
      </c>
      <c r="H192" s="7">
        <f t="shared" si="15"/>
        <v>1.0169010000000001</v>
      </c>
      <c r="I192" s="28">
        <f t="shared" si="18"/>
        <v>8.8768350226974793</v>
      </c>
      <c r="J192" s="7">
        <v>1.11E-2</v>
      </c>
      <c r="K192" s="7">
        <f t="shared" si="16"/>
        <v>1.0111000000000001</v>
      </c>
      <c r="L192" s="28">
        <f t="shared" si="19"/>
        <v>4.8327178925970555</v>
      </c>
      <c r="M192" s="9">
        <f t="shared" si="17"/>
        <v>5.8009999999999989E-3</v>
      </c>
      <c r="N192" s="11">
        <f t="shared" si="21"/>
        <v>0.22855186105424652</v>
      </c>
      <c r="O192" s="9">
        <f t="shared" si="20"/>
        <v>5.950184638309846E-2</v>
      </c>
    </row>
    <row r="193" spans="6:15" x14ac:dyDescent="0.2">
      <c r="F193" s="10">
        <v>33543</v>
      </c>
      <c r="G193" s="7">
        <v>-3.7984999999999998E-2</v>
      </c>
      <c r="H193" s="7">
        <f t="shared" si="15"/>
        <v>0.96201499999999995</v>
      </c>
      <c r="I193" s="28">
        <f t="shared" si="18"/>
        <v>8.5396484443603153</v>
      </c>
      <c r="J193" s="7">
        <v>9.1999999999999998E-3</v>
      </c>
      <c r="K193" s="7">
        <f t="shared" si="16"/>
        <v>1.0092000000000001</v>
      </c>
      <c r="L193" s="28">
        <f t="shared" si="19"/>
        <v>4.8771788972089487</v>
      </c>
      <c r="M193" s="9">
        <f t="shared" si="17"/>
        <v>-4.7184999999999998E-2</v>
      </c>
      <c r="N193" s="11">
        <f t="shared" si="21"/>
        <v>0.10371843773324363</v>
      </c>
      <c r="O193" s="9">
        <f t="shared" si="20"/>
        <v>5.950184638309846E-2</v>
      </c>
    </row>
    <row r="194" spans="6:15" x14ac:dyDescent="0.2">
      <c r="F194" s="10">
        <v>33573</v>
      </c>
      <c r="G194" s="7">
        <v>0.111947</v>
      </c>
      <c r="H194" s="7">
        <f t="shared" si="15"/>
        <v>1.111947</v>
      </c>
      <c r="I194" s="28">
        <f t="shared" si="18"/>
        <v>9.4956364687611199</v>
      </c>
      <c r="J194" s="7">
        <v>2.9700000000000001E-2</v>
      </c>
      <c r="K194" s="7">
        <f t="shared" si="16"/>
        <v>1.0297000000000001</v>
      </c>
      <c r="L194" s="28">
        <f t="shared" si="19"/>
        <v>5.0220311104560551</v>
      </c>
      <c r="M194" s="9">
        <f t="shared" si="17"/>
        <v>8.2247000000000001E-2</v>
      </c>
      <c r="N194" s="11">
        <f t="shared" si="21"/>
        <v>0.18666402505938051</v>
      </c>
      <c r="O194" s="9">
        <f t="shared" si="20"/>
        <v>5.950184638309846E-2</v>
      </c>
    </row>
    <row r="195" spans="6:15" x14ac:dyDescent="0.2">
      <c r="F195" s="10">
        <v>33604</v>
      </c>
      <c r="G195" s="7">
        <v>-2.9759999999999999E-3</v>
      </c>
      <c r="H195" s="7">
        <f t="shared" ref="H195:H258" si="22">1+G195</f>
        <v>0.99702400000000002</v>
      </c>
      <c r="I195" s="28">
        <f t="shared" si="18"/>
        <v>9.4673774546300873</v>
      </c>
      <c r="J195" s="7">
        <v>-1.3599999999999999E-2</v>
      </c>
      <c r="K195" s="7">
        <f t="shared" ref="K195:K258" si="23">1+J195</f>
        <v>0.98640000000000005</v>
      </c>
      <c r="L195" s="28">
        <f t="shared" si="19"/>
        <v>4.9537314873538527</v>
      </c>
      <c r="M195" s="9">
        <f t="shared" ref="M195:M201" si="24">G195-J195</f>
        <v>1.0624E-2</v>
      </c>
      <c r="N195" s="11">
        <f t="shared" si="21"/>
        <v>0.14590751036428173</v>
      </c>
      <c r="O195" s="9">
        <f t="shared" si="20"/>
        <v>5.950184638309846E-2</v>
      </c>
    </row>
    <row r="196" spans="6:15" x14ac:dyDescent="0.2">
      <c r="F196" s="10">
        <v>33635</v>
      </c>
      <c r="G196" s="7">
        <v>1.3683000000000001E-2</v>
      </c>
      <c r="H196" s="7">
        <f t="shared" si="22"/>
        <v>1.0136829999999999</v>
      </c>
      <c r="I196" s="28">
        <f t="shared" ref="I196:I259" si="25">I195*H196</f>
        <v>9.5969195803417904</v>
      </c>
      <c r="J196" s="7">
        <v>6.4999999999999997E-3</v>
      </c>
      <c r="K196" s="7">
        <f t="shared" si="23"/>
        <v>1.0065</v>
      </c>
      <c r="L196" s="28">
        <f t="shared" ref="L196:L259" si="26">L195*K196</f>
        <v>4.9859307420216528</v>
      </c>
      <c r="M196" s="9">
        <f t="shared" si="24"/>
        <v>7.183000000000001E-3</v>
      </c>
      <c r="N196" s="11">
        <f t="shared" si="21"/>
        <v>7.3722407832280012E-2</v>
      </c>
      <c r="O196" s="9">
        <f t="shared" si="20"/>
        <v>5.950184638309846E-2</v>
      </c>
    </row>
    <row r="197" spans="6:15" x14ac:dyDescent="0.2">
      <c r="F197" s="10">
        <v>33664</v>
      </c>
      <c r="G197" s="7">
        <v>-2.3167E-2</v>
      </c>
      <c r="H197" s="7">
        <f t="shared" si="22"/>
        <v>0.97683299999999995</v>
      </c>
      <c r="I197" s="28">
        <f t="shared" si="25"/>
        <v>9.3745877444240122</v>
      </c>
      <c r="J197" s="7">
        <v>-5.5999999999999999E-3</v>
      </c>
      <c r="K197" s="7">
        <f t="shared" si="23"/>
        <v>0.99439999999999995</v>
      </c>
      <c r="L197" s="28">
        <f t="shared" si="26"/>
        <v>4.9580095298663309</v>
      </c>
      <c r="M197" s="9">
        <f t="shared" si="24"/>
        <v>-1.7566999999999999E-2</v>
      </c>
      <c r="N197" s="11">
        <f t="shared" si="21"/>
        <v>2.4928414359403961E-2</v>
      </c>
      <c r="O197" s="9">
        <f t="shared" si="20"/>
        <v>5.950184638309846E-2</v>
      </c>
    </row>
    <row r="198" spans="6:15" x14ac:dyDescent="0.2">
      <c r="F198" s="10">
        <v>33695</v>
      </c>
      <c r="G198" s="7">
        <v>1.4651000000000001E-2</v>
      </c>
      <c r="H198" s="7">
        <f t="shared" si="22"/>
        <v>1.014651</v>
      </c>
      <c r="I198" s="28">
        <f t="shared" si="25"/>
        <v>9.5119348294675685</v>
      </c>
      <c r="J198" s="7">
        <v>7.1999999999999998E-3</v>
      </c>
      <c r="K198" s="7">
        <f t="shared" si="23"/>
        <v>1.0072000000000001</v>
      </c>
      <c r="L198" s="28">
        <f t="shared" si="26"/>
        <v>4.9937071984813688</v>
      </c>
      <c r="M198" s="9">
        <f t="shared" si="24"/>
        <v>7.451000000000001E-3</v>
      </c>
      <c r="N198" s="11">
        <f t="shared" si="21"/>
        <v>4.2808199416317416E-2</v>
      </c>
      <c r="O198" s="9">
        <f t="shared" si="20"/>
        <v>5.950184638309846E-2</v>
      </c>
    </row>
    <row r="199" spans="6:15" x14ac:dyDescent="0.2">
      <c r="F199" s="10">
        <v>33725</v>
      </c>
      <c r="G199" s="7">
        <v>6.0549999999999996E-3</v>
      </c>
      <c r="H199" s="7">
        <f t="shared" si="22"/>
        <v>1.0060549999999999</v>
      </c>
      <c r="I199" s="28">
        <f t="shared" si="25"/>
        <v>9.5695295948599934</v>
      </c>
      <c r="J199" s="7">
        <v>1.89E-2</v>
      </c>
      <c r="K199" s="7">
        <f t="shared" si="23"/>
        <v>1.0188999999999999</v>
      </c>
      <c r="L199" s="28">
        <f t="shared" si="26"/>
        <v>5.0880882645326659</v>
      </c>
      <c r="M199" s="9">
        <f t="shared" si="24"/>
        <v>-1.2845000000000001E-2</v>
      </c>
      <c r="N199" s="11">
        <f t="shared" si="21"/>
        <v>-1.0823382710192675E-2</v>
      </c>
      <c r="O199" s="9">
        <f t="shared" si="20"/>
        <v>5.950184638309846E-2</v>
      </c>
    </row>
    <row r="200" spans="6:15" x14ac:dyDescent="0.2">
      <c r="F200" s="10">
        <v>33756</v>
      </c>
      <c r="G200" s="7">
        <v>-1.9923E-2</v>
      </c>
      <c r="H200" s="7">
        <f t="shared" si="22"/>
        <v>0.98007699999999998</v>
      </c>
      <c r="I200" s="28">
        <f t="shared" si="25"/>
        <v>9.3788758567415975</v>
      </c>
      <c r="J200" s="7">
        <v>1.38E-2</v>
      </c>
      <c r="K200" s="7">
        <f t="shared" si="23"/>
        <v>1.0138</v>
      </c>
      <c r="L200" s="28">
        <f t="shared" si="26"/>
        <v>5.1583038825832173</v>
      </c>
      <c r="M200" s="9">
        <f t="shared" si="24"/>
        <v>-3.3723000000000003E-2</v>
      </c>
      <c r="N200" s="11">
        <f t="shared" si="21"/>
        <v>2.5647869321248074E-3</v>
      </c>
      <c r="O200" s="9">
        <f t="shared" si="20"/>
        <v>5.950184638309846E-2</v>
      </c>
    </row>
    <row r="201" spans="6:15" x14ac:dyDescent="0.2">
      <c r="F201" s="10">
        <v>33786</v>
      </c>
      <c r="G201" s="7">
        <v>4.0911000000000003E-2</v>
      </c>
      <c r="H201" s="7">
        <f t="shared" si="22"/>
        <v>1.0409109999999999</v>
      </c>
      <c r="I201" s="28">
        <f t="shared" si="25"/>
        <v>9.7625750469167514</v>
      </c>
      <c r="J201" s="7">
        <v>2.0400000000000001E-2</v>
      </c>
      <c r="K201" s="7">
        <f t="shared" si="23"/>
        <v>1.0204</v>
      </c>
      <c r="L201" s="28">
        <f t="shared" si="26"/>
        <v>5.2635332817879146</v>
      </c>
      <c r="M201" s="9">
        <f t="shared" si="24"/>
        <v>2.0511000000000001E-2</v>
      </c>
      <c r="N201" s="11">
        <f t="shared" si="21"/>
        <v>-1.1653374301035191E-2</v>
      </c>
      <c r="O201" s="9">
        <f t="shared" si="20"/>
        <v>5.950184638309846E-2</v>
      </c>
    </row>
    <row r="202" spans="6:15" x14ac:dyDescent="0.2">
      <c r="F202" s="10">
        <v>33817</v>
      </c>
      <c r="G202" s="11">
        <v>-2.0936E-2</v>
      </c>
      <c r="H202" s="7">
        <f t="shared" si="22"/>
        <v>0.97906400000000005</v>
      </c>
      <c r="I202" s="28">
        <f t="shared" si="25"/>
        <v>9.5581857757345023</v>
      </c>
      <c r="J202" s="11">
        <v>1.01E-2</v>
      </c>
      <c r="K202" s="7">
        <f t="shared" si="23"/>
        <v>1.0101</v>
      </c>
      <c r="L202" s="28">
        <f t="shared" si="26"/>
        <v>5.3166949679339721</v>
      </c>
      <c r="M202" s="9">
        <f t="shared" ref="M202:M265" si="27">G202-J202</f>
        <v>-3.1036000000000001E-2</v>
      </c>
      <c r="N202" s="11">
        <f t="shared" si="21"/>
        <v>-5.2624271227699193E-2</v>
      </c>
      <c r="O202" s="9">
        <f t="shared" si="20"/>
        <v>5.950184638309846E-2</v>
      </c>
    </row>
    <row r="203" spans="6:15" x14ac:dyDescent="0.2">
      <c r="F203" s="10">
        <v>33848</v>
      </c>
      <c r="G203" s="11">
        <v>1.4364E-2</v>
      </c>
      <c r="H203" s="7">
        <f t="shared" si="22"/>
        <v>1.014364</v>
      </c>
      <c r="I203" s="28">
        <f t="shared" si="25"/>
        <v>9.695479556217153</v>
      </c>
      <c r="J203" s="11">
        <v>1.1900000000000001E-2</v>
      </c>
      <c r="K203" s="7">
        <f t="shared" si="23"/>
        <v>1.0119</v>
      </c>
      <c r="L203" s="28">
        <f t="shared" si="26"/>
        <v>5.3799636380523861</v>
      </c>
      <c r="M203" s="9">
        <f t="shared" si="27"/>
        <v>2.4639999999999992E-3</v>
      </c>
      <c r="N203" s="11">
        <f t="shared" si="21"/>
        <v>-1.4912391735695696E-2</v>
      </c>
      <c r="O203" s="9">
        <f t="shared" si="20"/>
        <v>5.950184638309846E-2</v>
      </c>
    </row>
    <row r="204" spans="6:15" x14ac:dyDescent="0.2">
      <c r="F204" s="10">
        <v>33878</v>
      </c>
      <c r="G204" s="11">
        <v>1.2371999999999999E-2</v>
      </c>
      <c r="H204" s="7">
        <f t="shared" si="22"/>
        <v>1.012372</v>
      </c>
      <c r="I204" s="28">
        <f t="shared" si="25"/>
        <v>9.8154320292866721</v>
      </c>
      <c r="J204" s="11">
        <v>-1.3299999999999999E-2</v>
      </c>
      <c r="K204" s="7">
        <f t="shared" si="23"/>
        <v>0.98670000000000002</v>
      </c>
      <c r="L204" s="28">
        <f t="shared" si="26"/>
        <v>5.3084101216662898</v>
      </c>
      <c r="M204" s="9">
        <f t="shared" si="27"/>
        <v>2.5672E-2</v>
      </c>
      <c r="N204" s="11">
        <f t="shared" si="21"/>
        <v>7.3039315548961703E-3</v>
      </c>
      <c r="O204" s="9">
        <f t="shared" si="20"/>
        <v>5.950184638309846E-2</v>
      </c>
    </row>
    <row r="205" spans="6:15" x14ac:dyDescent="0.2">
      <c r="F205" s="10">
        <v>33909</v>
      </c>
      <c r="G205" s="11">
        <v>4.3598999999999999E-2</v>
      </c>
      <c r="H205" s="7">
        <f t="shared" si="22"/>
        <v>1.0435989999999999</v>
      </c>
      <c r="I205" s="28">
        <f t="shared" si="25"/>
        <v>10.243375050331542</v>
      </c>
      <c r="J205" s="11">
        <v>2.0000000000000001E-4</v>
      </c>
      <c r="K205" s="7">
        <f t="shared" si="23"/>
        <v>1.0002</v>
      </c>
      <c r="L205" s="28">
        <f t="shared" si="26"/>
        <v>5.3094718036906228</v>
      </c>
      <c r="M205" s="9">
        <f t="shared" si="27"/>
        <v>4.3399E-2</v>
      </c>
      <c r="N205" s="11">
        <f t="shared" si="21"/>
        <v>0.11087196355267581</v>
      </c>
      <c r="O205" s="9">
        <f t="shared" si="20"/>
        <v>5.950184638309846E-2</v>
      </c>
    </row>
    <row r="206" spans="6:15" x14ac:dyDescent="0.2">
      <c r="F206" s="10">
        <v>33939</v>
      </c>
      <c r="G206" s="11">
        <v>1.7825000000000001E-2</v>
      </c>
      <c r="H206" s="7">
        <f t="shared" si="22"/>
        <v>1.017825</v>
      </c>
      <c r="I206" s="28">
        <f t="shared" si="25"/>
        <v>10.425963210603701</v>
      </c>
      <c r="J206" s="11">
        <v>1.5900000000000001E-2</v>
      </c>
      <c r="K206" s="7">
        <f t="shared" si="23"/>
        <v>1.0159</v>
      </c>
      <c r="L206" s="28">
        <f t="shared" si="26"/>
        <v>5.3938924053693036</v>
      </c>
      <c r="M206" s="9">
        <f t="shared" si="27"/>
        <v>1.9249999999999996E-3</v>
      </c>
      <c r="N206" s="11">
        <f t="shared" si="21"/>
        <v>2.3928136228439367E-2</v>
      </c>
      <c r="O206" s="9">
        <f t="shared" ref="O206:O269" si="28">AVERAGE($N$14:$N$578)</f>
        <v>5.950184638309846E-2</v>
      </c>
    </row>
    <row r="207" spans="6:15" x14ac:dyDescent="0.2">
      <c r="F207" s="10">
        <v>33970</v>
      </c>
      <c r="G207" s="11">
        <v>1.1601999999999999E-2</v>
      </c>
      <c r="H207" s="7">
        <f t="shared" si="22"/>
        <v>1.0116019999999999</v>
      </c>
      <c r="I207" s="28">
        <f t="shared" si="25"/>
        <v>10.546925235773124</v>
      </c>
      <c r="J207" s="11">
        <v>1.9199999999999998E-2</v>
      </c>
      <c r="K207" s="7">
        <f t="shared" si="23"/>
        <v>1.0192000000000001</v>
      </c>
      <c r="L207" s="28">
        <f t="shared" si="26"/>
        <v>5.497455139552395</v>
      </c>
      <c r="M207" s="9">
        <f t="shared" si="27"/>
        <v>-7.5979999999999989E-3</v>
      </c>
      <c r="N207" s="11">
        <f t="shared" ref="N207:N270" si="29">PRODUCT(H196:H207)-(PRODUCT(K196:K207))</f>
        <v>4.2677551177399131E-3</v>
      </c>
      <c r="O207" s="9">
        <f t="shared" si="28"/>
        <v>5.950184638309846E-2</v>
      </c>
    </row>
    <row r="208" spans="6:15" x14ac:dyDescent="0.2">
      <c r="F208" s="10">
        <v>34001</v>
      </c>
      <c r="G208" s="11">
        <v>3.8080000000000002E-3</v>
      </c>
      <c r="H208" s="7">
        <f t="shared" si="22"/>
        <v>1.003808</v>
      </c>
      <c r="I208" s="28">
        <f t="shared" si="25"/>
        <v>10.587087927070948</v>
      </c>
      <c r="J208" s="11">
        <v>1.7500000000000002E-2</v>
      </c>
      <c r="K208" s="7">
        <f t="shared" si="23"/>
        <v>1.0175000000000001</v>
      </c>
      <c r="L208" s="28">
        <f t="shared" si="26"/>
        <v>5.5936606044945618</v>
      </c>
      <c r="M208" s="9">
        <f t="shared" si="27"/>
        <v>-1.3692000000000001E-2</v>
      </c>
      <c r="N208" s="11">
        <f t="shared" si="29"/>
        <v>-1.8713307097498744E-2</v>
      </c>
      <c r="O208" s="9">
        <f t="shared" si="28"/>
        <v>5.950184638309846E-2</v>
      </c>
    </row>
    <row r="209" spans="6:15" x14ac:dyDescent="0.2">
      <c r="F209" s="10">
        <v>34029</v>
      </c>
      <c r="G209" s="11">
        <v>2.5576000000000002E-2</v>
      </c>
      <c r="H209" s="7">
        <f t="shared" si="22"/>
        <v>1.025576</v>
      </c>
      <c r="I209" s="28">
        <f t="shared" si="25"/>
        <v>10.857863287893716</v>
      </c>
      <c r="J209" s="11">
        <v>4.1999999999999997E-3</v>
      </c>
      <c r="K209" s="7">
        <f t="shared" si="23"/>
        <v>1.0042</v>
      </c>
      <c r="L209" s="28">
        <f t="shared" si="26"/>
        <v>5.6171539790334393</v>
      </c>
      <c r="M209" s="9">
        <f t="shared" si="27"/>
        <v>2.1376000000000003E-2</v>
      </c>
      <c r="N209" s="11">
        <f t="shared" si="29"/>
        <v>2.5277638042564332E-2</v>
      </c>
      <c r="O209" s="9">
        <f t="shared" si="28"/>
        <v>5.950184638309846E-2</v>
      </c>
    </row>
    <row r="210" spans="6:15" x14ac:dyDescent="0.2">
      <c r="F210" s="10">
        <v>34060</v>
      </c>
      <c r="G210" s="11">
        <v>-2.819E-2</v>
      </c>
      <c r="H210" s="7">
        <f t="shared" si="22"/>
        <v>0.97180999999999995</v>
      </c>
      <c r="I210" s="28">
        <f t="shared" si="25"/>
        <v>10.551780121807992</v>
      </c>
      <c r="J210" s="11">
        <v>7.0000000000000001E-3</v>
      </c>
      <c r="K210" s="7">
        <f t="shared" si="23"/>
        <v>1.0069999999999999</v>
      </c>
      <c r="L210" s="28">
        <f t="shared" si="26"/>
        <v>5.6564740568866725</v>
      </c>
      <c r="M210" s="9">
        <f t="shared" si="27"/>
        <v>-3.5189999999999999E-2</v>
      </c>
      <c r="N210" s="11">
        <f t="shared" si="29"/>
        <v>-2.3400347680641032E-2</v>
      </c>
      <c r="O210" s="9">
        <f t="shared" si="28"/>
        <v>5.950184638309846E-2</v>
      </c>
    </row>
    <row r="211" spans="6:15" x14ac:dyDescent="0.2">
      <c r="F211" s="10">
        <v>34090</v>
      </c>
      <c r="G211" s="11">
        <v>3.0783999999999999E-2</v>
      </c>
      <c r="H211" s="7">
        <f t="shared" si="22"/>
        <v>1.0307839999999999</v>
      </c>
      <c r="I211" s="28">
        <f t="shared" si="25"/>
        <v>10.876606121077728</v>
      </c>
      <c r="J211" s="11">
        <v>1.2999999999999999E-3</v>
      </c>
      <c r="K211" s="7">
        <f t="shared" si="23"/>
        <v>1.0013000000000001</v>
      </c>
      <c r="L211" s="28">
        <f t="shared" si="26"/>
        <v>5.6638274731606257</v>
      </c>
      <c r="M211" s="9">
        <f t="shared" si="27"/>
        <v>2.9484E-2</v>
      </c>
      <c r="N211" s="11">
        <f t="shared" si="29"/>
        <v>2.3433005033533405E-2</v>
      </c>
      <c r="O211" s="9">
        <f t="shared" si="28"/>
        <v>5.950184638309846E-2</v>
      </c>
    </row>
    <row r="212" spans="6:15" x14ac:dyDescent="0.2">
      <c r="F212" s="10">
        <v>34121</v>
      </c>
      <c r="G212" s="11">
        <v>5.5160000000000001E-3</v>
      </c>
      <c r="H212" s="7">
        <f t="shared" si="22"/>
        <v>1.0055160000000001</v>
      </c>
      <c r="I212" s="28">
        <f t="shared" si="25"/>
        <v>10.936601480441594</v>
      </c>
      <c r="J212" s="11">
        <v>1.8100000000000002E-2</v>
      </c>
      <c r="K212" s="7">
        <f t="shared" si="23"/>
        <v>1.0181</v>
      </c>
      <c r="L212" s="28">
        <f t="shared" si="26"/>
        <v>5.7663427504248332</v>
      </c>
      <c r="M212" s="9">
        <f t="shared" si="27"/>
        <v>-1.2584000000000001E-2</v>
      </c>
      <c r="N212" s="11">
        <f t="shared" si="29"/>
        <v>4.8212998445946509E-2</v>
      </c>
      <c r="O212" s="9">
        <f t="shared" si="28"/>
        <v>5.950184638309846E-2</v>
      </c>
    </row>
    <row r="213" spans="6:15" x14ac:dyDescent="0.2">
      <c r="F213" s="10">
        <v>34151</v>
      </c>
      <c r="G213" s="11">
        <v>-9.7499999999999996E-4</v>
      </c>
      <c r="H213" s="7">
        <f t="shared" si="22"/>
        <v>0.99902500000000005</v>
      </c>
      <c r="I213" s="28">
        <f t="shared" si="25"/>
        <v>10.925938293998163</v>
      </c>
      <c r="J213" s="11">
        <v>5.7000000000000002E-3</v>
      </c>
      <c r="K213" s="7">
        <f t="shared" si="23"/>
        <v>1.0057</v>
      </c>
      <c r="L213" s="28">
        <f t="shared" si="26"/>
        <v>5.7992109041022548</v>
      </c>
      <c r="M213" s="9">
        <f t="shared" si="27"/>
        <v>-6.6750000000000004E-3</v>
      </c>
      <c r="N213" s="11">
        <f t="shared" si="29"/>
        <v>1.7394124196263183E-2</v>
      </c>
      <c r="O213" s="9">
        <f t="shared" si="28"/>
        <v>5.950184638309846E-2</v>
      </c>
    </row>
    <row r="214" spans="6:15" x14ac:dyDescent="0.2">
      <c r="F214" s="10">
        <v>34182</v>
      </c>
      <c r="G214" s="11">
        <v>3.9623999999999999E-2</v>
      </c>
      <c r="H214" s="7">
        <f t="shared" si="22"/>
        <v>1.0396240000000001</v>
      </c>
      <c r="I214" s="28">
        <f t="shared" si="25"/>
        <v>11.358867672959548</v>
      </c>
      <c r="J214" s="11">
        <v>1.7500000000000002E-2</v>
      </c>
      <c r="K214" s="7">
        <f t="shared" si="23"/>
        <v>1.0175000000000001</v>
      </c>
      <c r="L214" s="28">
        <f t="shared" si="26"/>
        <v>5.9006970949240447</v>
      </c>
      <c r="M214" s="9">
        <f t="shared" si="27"/>
        <v>2.2123999999999998E-2</v>
      </c>
      <c r="N214" s="11">
        <f t="shared" si="29"/>
        <v>7.8548522977468949E-2</v>
      </c>
      <c r="O214" s="9">
        <f t="shared" si="28"/>
        <v>5.950184638309846E-2</v>
      </c>
    </row>
    <row r="215" spans="6:15" x14ac:dyDescent="0.2">
      <c r="F215" s="10">
        <v>34213</v>
      </c>
      <c r="G215" s="11">
        <v>1.4530000000000001E-3</v>
      </c>
      <c r="H215" s="7">
        <f t="shared" si="22"/>
        <v>1.0014529999999999</v>
      </c>
      <c r="I215" s="28">
        <f t="shared" si="25"/>
        <v>11.375372107688356</v>
      </c>
      <c r="J215" s="11">
        <v>2.7000000000000001E-3</v>
      </c>
      <c r="K215" s="7">
        <f t="shared" si="23"/>
        <v>1.0026999999999999</v>
      </c>
      <c r="L215" s="28">
        <f t="shared" si="26"/>
        <v>5.9166289770803395</v>
      </c>
      <c r="M215" s="9">
        <f t="shared" si="27"/>
        <v>-1.2470000000000001E-3</v>
      </c>
      <c r="N215" s="11">
        <f t="shared" si="29"/>
        <v>7.3512949266464345E-2</v>
      </c>
      <c r="O215" s="9">
        <f t="shared" si="28"/>
        <v>5.950184638309846E-2</v>
      </c>
    </row>
    <row r="216" spans="6:15" x14ac:dyDescent="0.2">
      <c r="F216" s="10">
        <v>34243</v>
      </c>
      <c r="G216" s="11">
        <v>1.6288E-2</v>
      </c>
      <c r="H216" s="7">
        <f t="shared" si="22"/>
        <v>1.0162880000000001</v>
      </c>
      <c r="I216" s="28">
        <f t="shared" si="25"/>
        <v>11.560654168578385</v>
      </c>
      <c r="J216" s="11">
        <v>3.7000000000000002E-3</v>
      </c>
      <c r="K216" s="7">
        <f t="shared" si="23"/>
        <v>1.0037</v>
      </c>
      <c r="L216" s="28">
        <f t="shared" si="26"/>
        <v>5.9385205042955374</v>
      </c>
      <c r="M216" s="9">
        <f t="shared" si="27"/>
        <v>1.2588E-2</v>
      </c>
      <c r="N216" s="11">
        <f t="shared" si="29"/>
        <v>5.9103508690896422E-2</v>
      </c>
      <c r="O216" s="9">
        <f t="shared" si="28"/>
        <v>5.950184638309846E-2</v>
      </c>
    </row>
    <row r="217" spans="6:15" x14ac:dyDescent="0.2">
      <c r="F217" s="10">
        <v>34274</v>
      </c>
      <c r="G217" s="11">
        <v>-1.6230000000000001E-2</v>
      </c>
      <c r="H217" s="7">
        <f t="shared" si="22"/>
        <v>0.98377000000000003</v>
      </c>
      <c r="I217" s="28">
        <f t="shared" si="25"/>
        <v>11.373024751422358</v>
      </c>
      <c r="J217" s="11">
        <v>-8.5000000000000006E-3</v>
      </c>
      <c r="K217" s="7">
        <f t="shared" si="23"/>
        <v>0.99150000000000005</v>
      </c>
      <c r="L217" s="28">
        <f t="shared" si="26"/>
        <v>5.8880430800090258</v>
      </c>
      <c r="M217" s="9">
        <f t="shared" si="27"/>
        <v>-7.7300000000000008E-3</v>
      </c>
      <c r="N217" s="11">
        <f t="shared" si="29"/>
        <v>1.3113570525284945E-3</v>
      </c>
      <c r="O217" s="9">
        <f t="shared" si="28"/>
        <v>5.950184638309846E-2</v>
      </c>
    </row>
    <row r="218" spans="6:15" x14ac:dyDescent="0.2">
      <c r="F218" s="10">
        <v>34304</v>
      </c>
      <c r="G218" s="11">
        <v>1.8865E-2</v>
      </c>
      <c r="H218" s="7">
        <f t="shared" si="22"/>
        <v>1.0188649999999999</v>
      </c>
      <c r="I218" s="28">
        <f t="shared" si="25"/>
        <v>11.58757686335794</v>
      </c>
      <c r="J218" s="11">
        <v>5.4000000000000003E-3</v>
      </c>
      <c r="K218" s="7">
        <f t="shared" si="23"/>
        <v>1.0054000000000001</v>
      </c>
      <c r="L218" s="28">
        <f t="shared" si="26"/>
        <v>5.9198385126410749</v>
      </c>
      <c r="M218" s="9">
        <f t="shared" si="27"/>
        <v>1.3465E-2</v>
      </c>
      <c r="N218" s="11">
        <f t="shared" si="29"/>
        <v>1.390776388390802E-2</v>
      </c>
      <c r="O218" s="9">
        <f t="shared" si="28"/>
        <v>5.950184638309846E-2</v>
      </c>
    </row>
    <row r="219" spans="6:15" x14ac:dyDescent="0.2">
      <c r="F219" s="10">
        <v>34335</v>
      </c>
      <c r="G219" s="11">
        <v>3.1330999999999998E-2</v>
      </c>
      <c r="H219" s="7">
        <f t="shared" si="22"/>
        <v>1.031331</v>
      </c>
      <c r="I219" s="28">
        <f t="shared" si="25"/>
        <v>11.950627234063807</v>
      </c>
      <c r="J219" s="11">
        <v>1.35E-2</v>
      </c>
      <c r="K219" s="7">
        <f t="shared" si="23"/>
        <v>1.0135000000000001</v>
      </c>
      <c r="L219" s="28">
        <f t="shared" si="26"/>
        <v>5.9997563325617298</v>
      </c>
      <c r="M219" s="9">
        <f t="shared" si="27"/>
        <v>1.7831E-2</v>
      </c>
      <c r="N219" s="11">
        <f t="shared" si="29"/>
        <v>4.1721344494809909E-2</v>
      </c>
      <c r="O219" s="9">
        <f t="shared" si="28"/>
        <v>5.950184638309846E-2</v>
      </c>
    </row>
    <row r="220" spans="6:15" x14ac:dyDescent="0.2">
      <c r="F220" s="10">
        <v>34366</v>
      </c>
      <c r="G220" s="11">
        <v>-2.3283999999999999E-2</v>
      </c>
      <c r="H220" s="7">
        <f t="shared" si="22"/>
        <v>0.97671600000000003</v>
      </c>
      <c r="I220" s="28">
        <f t="shared" si="25"/>
        <v>11.672368829545865</v>
      </c>
      <c r="J220" s="11">
        <v>-1.7399999999999999E-2</v>
      </c>
      <c r="K220" s="7">
        <f t="shared" si="23"/>
        <v>0.98260000000000003</v>
      </c>
      <c r="L220" s="28">
        <f t="shared" si="26"/>
        <v>5.8953605723751563</v>
      </c>
      <c r="M220" s="9">
        <f t="shared" si="27"/>
        <v>-5.8840000000000003E-3</v>
      </c>
      <c r="N220" s="11">
        <f t="shared" si="29"/>
        <v>4.8573808361333848E-2</v>
      </c>
      <c r="O220" s="9">
        <f t="shared" si="28"/>
        <v>5.950184638309846E-2</v>
      </c>
    </row>
    <row r="221" spans="6:15" x14ac:dyDescent="0.2">
      <c r="F221" s="10">
        <v>34394</v>
      </c>
      <c r="G221" s="11">
        <v>-4.5029E-2</v>
      </c>
      <c r="H221" s="7">
        <f t="shared" si="22"/>
        <v>0.95497100000000001</v>
      </c>
      <c r="I221" s="28">
        <f t="shared" si="25"/>
        <v>11.146773733520245</v>
      </c>
      <c r="J221" s="11">
        <v>-2.47E-2</v>
      </c>
      <c r="K221" s="7">
        <f t="shared" si="23"/>
        <v>0.97530000000000006</v>
      </c>
      <c r="L221" s="28">
        <f t="shared" si="26"/>
        <v>5.7497451662374903</v>
      </c>
      <c r="M221" s="9">
        <f t="shared" si="27"/>
        <v>-2.0329E-2</v>
      </c>
      <c r="N221" s="11">
        <f t="shared" si="29"/>
        <v>3.0037154353625972E-3</v>
      </c>
      <c r="O221" s="9">
        <f t="shared" si="28"/>
        <v>5.950184638309846E-2</v>
      </c>
    </row>
    <row r="222" spans="6:15" x14ac:dyDescent="0.2">
      <c r="F222" s="10">
        <v>34425</v>
      </c>
      <c r="G222" s="11">
        <v>9.6830000000000006E-3</v>
      </c>
      <c r="H222" s="7">
        <f t="shared" si="22"/>
        <v>1.0096830000000001</v>
      </c>
      <c r="I222" s="28">
        <f t="shared" si="25"/>
        <v>11.254707943581924</v>
      </c>
      <c r="J222" s="11">
        <v>-8.0000000000000002E-3</v>
      </c>
      <c r="K222" s="7">
        <f t="shared" si="23"/>
        <v>0.99199999999999999</v>
      </c>
      <c r="L222" s="28">
        <f t="shared" si="26"/>
        <v>5.7037472049075904</v>
      </c>
      <c r="M222" s="9">
        <f t="shared" si="27"/>
        <v>1.7683000000000001E-2</v>
      </c>
      <c r="N222" s="11">
        <f t="shared" si="29"/>
        <v>5.8259636564897743E-2</v>
      </c>
      <c r="O222" s="9">
        <f t="shared" si="28"/>
        <v>5.950184638309846E-2</v>
      </c>
    </row>
    <row r="223" spans="6:15" x14ac:dyDescent="0.2">
      <c r="F223" s="10">
        <v>34455</v>
      </c>
      <c r="G223" s="11">
        <v>8.9650000000000007E-3</v>
      </c>
      <c r="H223" s="7">
        <f t="shared" si="22"/>
        <v>1.0089649999999999</v>
      </c>
      <c r="I223" s="28">
        <f t="shared" si="25"/>
        <v>11.355606400296134</v>
      </c>
      <c r="J223" s="11">
        <v>-1E-4</v>
      </c>
      <c r="K223" s="7">
        <f t="shared" si="23"/>
        <v>0.99990000000000001</v>
      </c>
      <c r="L223" s="28">
        <f t="shared" si="26"/>
        <v>5.7031768301870995</v>
      </c>
      <c r="M223" s="9">
        <f t="shared" si="27"/>
        <v>9.0650000000000001E-3</v>
      </c>
      <c r="N223" s="11">
        <f t="shared" si="29"/>
        <v>3.7092013415857217E-2</v>
      </c>
      <c r="O223" s="9">
        <f t="shared" si="28"/>
        <v>5.950184638309846E-2</v>
      </c>
    </row>
    <row r="224" spans="6:15" x14ac:dyDescent="0.2">
      <c r="F224" s="10">
        <v>34486</v>
      </c>
      <c r="G224" s="11">
        <v>-2.7224000000000002E-2</v>
      </c>
      <c r="H224" s="7">
        <f t="shared" si="22"/>
        <v>0.97277599999999997</v>
      </c>
      <c r="I224" s="28">
        <f t="shared" si="25"/>
        <v>11.046461371654472</v>
      </c>
      <c r="J224" s="11">
        <v>-2.0999999999999999E-3</v>
      </c>
      <c r="K224" s="7">
        <f t="shared" si="23"/>
        <v>0.99790000000000001</v>
      </c>
      <c r="L224" s="28">
        <f t="shared" si="26"/>
        <v>5.6912001588437064</v>
      </c>
      <c r="M224" s="9">
        <f t="shared" si="27"/>
        <v>-2.5124E-2</v>
      </c>
      <c r="N224" s="11">
        <f t="shared" si="29"/>
        <v>2.3076397305368812E-2</v>
      </c>
      <c r="O224" s="9">
        <f t="shared" si="28"/>
        <v>5.950184638309846E-2</v>
      </c>
    </row>
    <row r="225" spans="6:15" x14ac:dyDescent="0.2">
      <c r="F225" s="10">
        <v>34516</v>
      </c>
      <c r="G225" s="11">
        <v>3.1115E-2</v>
      </c>
      <c r="H225" s="7">
        <f t="shared" si="22"/>
        <v>1.031115</v>
      </c>
      <c r="I225" s="28">
        <f t="shared" si="25"/>
        <v>11.3901720172335</v>
      </c>
      <c r="J225" s="11">
        <v>1.9900000000000001E-2</v>
      </c>
      <c r="K225" s="7">
        <f t="shared" si="23"/>
        <v>1.0199</v>
      </c>
      <c r="L225" s="28">
        <f t="shared" si="26"/>
        <v>5.8044550420046965</v>
      </c>
      <c r="M225" s="9">
        <f t="shared" si="27"/>
        <v>1.1214999999999999E-2</v>
      </c>
      <c r="N225" s="11">
        <f t="shared" si="29"/>
        <v>4.1584855394732889E-2</v>
      </c>
      <c r="O225" s="9">
        <f t="shared" si="28"/>
        <v>5.950184638309846E-2</v>
      </c>
    </row>
    <row r="226" spans="6:15" x14ac:dyDescent="0.2">
      <c r="F226" s="10">
        <v>34547</v>
      </c>
      <c r="G226" s="11">
        <v>4.3915000000000003E-2</v>
      </c>
      <c r="H226" s="7">
        <f t="shared" si="22"/>
        <v>1.0439149999999999</v>
      </c>
      <c r="I226" s="28">
        <f t="shared" si="25"/>
        <v>11.890371421370308</v>
      </c>
      <c r="J226" s="11">
        <v>1.1999999999999999E-3</v>
      </c>
      <c r="K226" s="7">
        <f t="shared" si="23"/>
        <v>1.0012000000000001</v>
      </c>
      <c r="L226" s="28">
        <f t="shared" si="26"/>
        <v>5.8114203880551027</v>
      </c>
      <c r="M226" s="9">
        <f t="shared" si="27"/>
        <v>4.2715000000000003E-2</v>
      </c>
      <c r="N226" s="11">
        <f t="shared" si="29"/>
        <v>6.1921823478245708E-2</v>
      </c>
      <c r="O226" s="9">
        <f t="shared" si="28"/>
        <v>5.950184638309846E-2</v>
      </c>
    </row>
    <row r="227" spans="6:15" x14ac:dyDescent="0.2">
      <c r="F227" s="10">
        <v>34578</v>
      </c>
      <c r="G227" s="11">
        <v>-1.9171000000000001E-2</v>
      </c>
      <c r="H227" s="7">
        <f t="shared" si="22"/>
        <v>0.98082899999999995</v>
      </c>
      <c r="I227" s="28">
        <f t="shared" si="25"/>
        <v>11.662421110851216</v>
      </c>
      <c r="J227" s="11">
        <v>-1.47E-2</v>
      </c>
      <c r="K227" s="7">
        <f t="shared" si="23"/>
        <v>0.98529999999999995</v>
      </c>
      <c r="L227" s="28">
        <f t="shared" si="26"/>
        <v>5.7259925083506928</v>
      </c>
      <c r="M227" s="9">
        <f t="shared" si="27"/>
        <v>-4.471000000000001E-3</v>
      </c>
      <c r="N227" s="11">
        <f t="shared" si="29"/>
        <v>5.7454705201585243E-2</v>
      </c>
      <c r="O227" s="9">
        <f t="shared" si="28"/>
        <v>5.950184638309846E-2</v>
      </c>
    </row>
    <row r="228" spans="6:15" x14ac:dyDescent="0.2">
      <c r="F228" s="10">
        <v>34608</v>
      </c>
      <c r="G228" s="11">
        <v>1.7330999999999999E-2</v>
      </c>
      <c r="H228" s="7">
        <f t="shared" si="22"/>
        <v>1.017331</v>
      </c>
      <c r="I228" s="28">
        <f t="shared" si="25"/>
        <v>11.864542531123378</v>
      </c>
      <c r="J228" s="11">
        <v>-8.9999999999999998E-4</v>
      </c>
      <c r="K228" s="7">
        <f t="shared" si="23"/>
        <v>0.99909999999999999</v>
      </c>
      <c r="L228" s="28">
        <f t="shared" si="26"/>
        <v>5.7208391150931774</v>
      </c>
      <c r="M228" s="9">
        <f t="shared" si="27"/>
        <v>1.8231000000000001E-2</v>
      </c>
      <c r="N228" s="11">
        <f t="shared" si="29"/>
        <v>6.2942261621965367E-2</v>
      </c>
      <c r="O228" s="9">
        <f t="shared" si="28"/>
        <v>5.950184638309846E-2</v>
      </c>
    </row>
    <row r="229" spans="6:15" x14ac:dyDescent="0.2">
      <c r="F229" s="10">
        <v>34639</v>
      </c>
      <c r="G229" s="11">
        <v>-3.6613E-2</v>
      </c>
      <c r="H229" s="7">
        <f t="shared" si="22"/>
        <v>0.96338699999999999</v>
      </c>
      <c r="I229" s="28">
        <f t="shared" si="25"/>
        <v>11.430146035431358</v>
      </c>
      <c r="J229" s="11">
        <v>-2.2000000000000001E-3</v>
      </c>
      <c r="K229" s="7">
        <f t="shared" si="23"/>
        <v>0.99780000000000002</v>
      </c>
      <c r="L229" s="28">
        <f t="shared" si="26"/>
        <v>5.7082532690399725</v>
      </c>
      <c r="M229" s="9">
        <f t="shared" si="27"/>
        <v>-3.4412999999999999E-2</v>
      </c>
      <c r="N229" s="11">
        <f t="shared" si="29"/>
        <v>3.5557254392622806E-2</v>
      </c>
      <c r="O229" s="9">
        <f t="shared" si="28"/>
        <v>5.950184638309846E-2</v>
      </c>
    </row>
    <row r="230" spans="6:15" x14ac:dyDescent="0.2">
      <c r="F230" s="10">
        <v>34669</v>
      </c>
      <c r="G230" s="11">
        <v>1.316E-2</v>
      </c>
      <c r="H230" s="7">
        <f t="shared" si="22"/>
        <v>1.0131600000000001</v>
      </c>
      <c r="I230" s="28">
        <f t="shared" si="25"/>
        <v>11.580566757257635</v>
      </c>
      <c r="J230" s="11">
        <v>6.8999999999999999E-3</v>
      </c>
      <c r="K230" s="7">
        <f t="shared" si="23"/>
        <v>1.0068999999999999</v>
      </c>
      <c r="L230" s="28">
        <f t="shared" si="26"/>
        <v>5.7476402165963476</v>
      </c>
      <c r="M230" s="9">
        <f t="shared" si="27"/>
        <v>6.2599999999999999E-3</v>
      </c>
      <c r="N230" s="11">
        <f t="shared" si="29"/>
        <v>2.8483376099933566E-2</v>
      </c>
      <c r="O230" s="9">
        <f t="shared" si="28"/>
        <v>5.950184638309846E-2</v>
      </c>
    </row>
    <row r="231" spans="6:15" x14ac:dyDescent="0.2">
      <c r="F231" s="10">
        <v>34700</v>
      </c>
      <c r="G231" s="11">
        <v>2.2314000000000001E-2</v>
      </c>
      <c r="H231" s="7">
        <f t="shared" si="22"/>
        <v>1.0223139999999999</v>
      </c>
      <c r="I231" s="28">
        <f t="shared" si="25"/>
        <v>11.838975523879082</v>
      </c>
      <c r="J231" s="11">
        <v>1.9800000000000002E-2</v>
      </c>
      <c r="K231" s="7">
        <f t="shared" si="23"/>
        <v>1.0198</v>
      </c>
      <c r="L231" s="28">
        <f t="shared" si="26"/>
        <v>5.8614434928849555</v>
      </c>
      <c r="M231" s="9">
        <f t="shared" si="27"/>
        <v>2.5139999999999989E-3</v>
      </c>
      <c r="N231" s="11">
        <f t="shared" si="29"/>
        <v>1.3710327198262817E-2</v>
      </c>
      <c r="O231" s="9">
        <f t="shared" si="28"/>
        <v>5.950184638309846E-2</v>
      </c>
    </row>
    <row r="232" spans="6:15" x14ac:dyDescent="0.2">
      <c r="F232" s="10">
        <v>34731</v>
      </c>
      <c r="G232" s="11">
        <v>4.0214E-2</v>
      </c>
      <c r="H232" s="7">
        <f t="shared" si="22"/>
        <v>1.040214</v>
      </c>
      <c r="I232" s="28">
        <f t="shared" si="25"/>
        <v>12.315068085596355</v>
      </c>
      <c r="J232" s="11">
        <v>2.3800000000000002E-2</v>
      </c>
      <c r="K232" s="7">
        <f t="shared" si="23"/>
        <v>1.0238</v>
      </c>
      <c r="L232" s="28">
        <f t="shared" si="26"/>
        <v>6.0009458480156175</v>
      </c>
      <c r="M232" s="9">
        <f t="shared" si="27"/>
        <v>1.6413999999999998E-2</v>
      </c>
      <c r="N232" s="11">
        <f t="shared" si="29"/>
        <v>3.7151703169732819E-2</v>
      </c>
      <c r="O232" s="9">
        <f t="shared" si="28"/>
        <v>5.950184638309846E-2</v>
      </c>
    </row>
    <row r="233" spans="6:15" x14ac:dyDescent="0.2">
      <c r="F233" s="10">
        <v>34759</v>
      </c>
      <c r="G233" s="11">
        <v>2.6492999999999999E-2</v>
      </c>
      <c r="H233" s="7">
        <f t="shared" si="22"/>
        <v>1.0264930000000001</v>
      </c>
      <c r="I233" s="28">
        <f t="shared" si="25"/>
        <v>12.641331184388061</v>
      </c>
      <c r="J233" s="11">
        <v>6.1000000000000004E-3</v>
      </c>
      <c r="K233" s="7">
        <f t="shared" si="23"/>
        <v>1.0061</v>
      </c>
      <c r="L233" s="28">
        <f t="shared" si="26"/>
        <v>6.0375516176885125</v>
      </c>
      <c r="M233" s="9">
        <f t="shared" si="27"/>
        <v>2.0392999999999998E-2</v>
      </c>
      <c r="N233" s="11">
        <f t="shared" si="29"/>
        <v>8.4024308837976402E-2</v>
      </c>
      <c r="O233" s="9">
        <f t="shared" si="28"/>
        <v>5.950184638309846E-2</v>
      </c>
    </row>
    <row r="234" spans="6:15" x14ac:dyDescent="0.2">
      <c r="F234" s="10">
        <v>34790</v>
      </c>
      <c r="G234" s="11">
        <v>2.571E-2</v>
      </c>
      <c r="H234" s="7">
        <f t="shared" si="22"/>
        <v>1.0257099999999999</v>
      </c>
      <c r="I234" s="28">
        <f t="shared" si="25"/>
        <v>12.966339809138677</v>
      </c>
      <c r="J234" s="11">
        <v>1.4E-2</v>
      </c>
      <c r="K234" s="7">
        <f t="shared" si="23"/>
        <v>1.014</v>
      </c>
      <c r="L234" s="28">
        <f t="shared" si="26"/>
        <v>6.1220773403361521</v>
      </c>
      <c r="M234" s="9">
        <f t="shared" si="27"/>
        <v>1.171E-2</v>
      </c>
      <c r="N234" s="11">
        <f t="shared" si="29"/>
        <v>7.8738375300735575E-2</v>
      </c>
      <c r="O234" s="9">
        <f t="shared" si="28"/>
        <v>5.950184638309846E-2</v>
      </c>
    </row>
    <row r="235" spans="6:15" x14ac:dyDescent="0.2">
      <c r="F235" s="10">
        <v>34820</v>
      </c>
      <c r="G235" s="11">
        <v>3.4305000000000002E-2</v>
      </c>
      <c r="H235" s="7">
        <f t="shared" si="22"/>
        <v>1.034305</v>
      </c>
      <c r="I235" s="28">
        <f t="shared" si="25"/>
        <v>13.41115009629118</v>
      </c>
      <c r="J235" s="11">
        <v>3.8699999999999998E-2</v>
      </c>
      <c r="K235" s="7">
        <f t="shared" si="23"/>
        <v>1.0387</v>
      </c>
      <c r="L235" s="28">
        <f t="shared" si="26"/>
        <v>6.3590017334071609</v>
      </c>
      <c r="M235" s="9">
        <f t="shared" si="27"/>
        <v>-4.3949999999999961E-3</v>
      </c>
      <c r="N235" s="11">
        <f t="shared" si="29"/>
        <v>6.6022847064811874E-2</v>
      </c>
      <c r="O235" s="9">
        <f t="shared" si="28"/>
        <v>5.950184638309846E-2</v>
      </c>
    </row>
    <row r="236" spans="6:15" x14ac:dyDescent="0.2">
      <c r="F236" s="10">
        <v>34851</v>
      </c>
      <c r="G236" s="11">
        <v>3.1606000000000002E-2</v>
      </c>
      <c r="H236" s="7">
        <f t="shared" si="22"/>
        <v>1.031606</v>
      </c>
      <c r="I236" s="28">
        <f t="shared" si="25"/>
        <v>13.83502290623456</v>
      </c>
      <c r="J236" s="11">
        <v>7.3000000000000001E-3</v>
      </c>
      <c r="K236" s="7">
        <f t="shared" si="23"/>
        <v>1.0073000000000001</v>
      </c>
      <c r="L236" s="28">
        <f t="shared" si="26"/>
        <v>6.4054224460610341</v>
      </c>
      <c r="M236" s="9">
        <f t="shared" si="27"/>
        <v>2.4306000000000001E-2</v>
      </c>
      <c r="N236" s="11">
        <f t="shared" si="29"/>
        <v>0.1269434503425857</v>
      </c>
      <c r="O236" s="9">
        <f t="shared" si="28"/>
        <v>5.950184638309846E-2</v>
      </c>
    </row>
    <row r="237" spans="6:15" x14ac:dyDescent="0.2">
      <c r="F237" s="10">
        <v>34881</v>
      </c>
      <c r="G237" s="11">
        <v>4.1596000000000001E-2</v>
      </c>
      <c r="H237" s="7">
        <f t="shared" si="22"/>
        <v>1.041596</v>
      </c>
      <c r="I237" s="28">
        <f t="shared" si="25"/>
        <v>14.410504519042291</v>
      </c>
      <c r="J237" s="11">
        <v>-2.2000000000000001E-3</v>
      </c>
      <c r="K237" s="7">
        <f t="shared" si="23"/>
        <v>0.99780000000000002</v>
      </c>
      <c r="L237" s="28">
        <f t="shared" si="26"/>
        <v>6.3913305166796999</v>
      </c>
      <c r="M237" s="9">
        <f t="shared" si="27"/>
        <v>4.3796000000000002E-2</v>
      </c>
      <c r="N237" s="11">
        <f t="shared" si="29"/>
        <v>0.16406228691022418</v>
      </c>
      <c r="O237" s="9">
        <f t="shared" si="28"/>
        <v>5.950184638309846E-2</v>
      </c>
    </row>
    <row r="238" spans="6:15" x14ac:dyDescent="0.2">
      <c r="F238" s="10">
        <v>34912</v>
      </c>
      <c r="G238" s="11">
        <v>1.0163999999999999E-2</v>
      </c>
      <c r="H238" s="7">
        <f t="shared" si="22"/>
        <v>1.0101640000000001</v>
      </c>
      <c r="I238" s="28">
        <f t="shared" si="25"/>
        <v>14.556972886973838</v>
      </c>
      <c r="J238" s="11">
        <v>1.21E-2</v>
      </c>
      <c r="K238" s="7">
        <f t="shared" si="23"/>
        <v>1.0121</v>
      </c>
      <c r="L238" s="28">
        <f t="shared" si="26"/>
        <v>6.4686656159315241</v>
      </c>
      <c r="M238" s="9">
        <f t="shared" si="27"/>
        <v>-1.9360000000000002E-3</v>
      </c>
      <c r="N238" s="11">
        <f t="shared" si="29"/>
        <v>0.1111701614011753</v>
      </c>
      <c r="O238" s="9">
        <f t="shared" si="28"/>
        <v>5.950184638309846E-2</v>
      </c>
    </row>
    <row r="239" spans="6:15" x14ac:dyDescent="0.2">
      <c r="F239" s="10">
        <v>34943</v>
      </c>
      <c r="G239" s="11">
        <v>3.7798999999999999E-2</v>
      </c>
      <c r="H239" s="7">
        <f t="shared" si="22"/>
        <v>1.0377989999999999</v>
      </c>
      <c r="I239" s="28">
        <f t="shared" si="25"/>
        <v>15.107211905128562</v>
      </c>
      <c r="J239" s="11">
        <v>9.7000000000000003E-3</v>
      </c>
      <c r="K239" s="7">
        <f t="shared" si="23"/>
        <v>1.0097</v>
      </c>
      <c r="L239" s="28">
        <f t="shared" si="26"/>
        <v>6.53141167240606</v>
      </c>
      <c r="M239" s="9">
        <f t="shared" si="27"/>
        <v>2.8098999999999999E-2</v>
      </c>
      <c r="N239" s="11">
        <f t="shared" si="29"/>
        <v>0.15471508609891349</v>
      </c>
      <c r="O239" s="9">
        <f t="shared" si="28"/>
        <v>5.950184638309846E-2</v>
      </c>
    </row>
    <row r="240" spans="6:15" x14ac:dyDescent="0.2">
      <c r="F240" s="10">
        <v>34973</v>
      </c>
      <c r="G240" s="11">
        <v>-1.0215999999999999E-2</v>
      </c>
      <c r="H240" s="7">
        <f t="shared" si="22"/>
        <v>0.989784</v>
      </c>
      <c r="I240" s="28">
        <f t="shared" si="25"/>
        <v>14.952876628305768</v>
      </c>
      <c r="J240" s="11">
        <v>1.2999999999999999E-2</v>
      </c>
      <c r="K240" s="7">
        <f t="shared" si="23"/>
        <v>1.0129999999999999</v>
      </c>
      <c r="L240" s="28">
        <f t="shared" si="26"/>
        <v>6.6163200241473383</v>
      </c>
      <c r="M240" s="9">
        <f t="shared" si="27"/>
        <v>-2.3216000000000001E-2</v>
      </c>
      <c r="N240" s="11">
        <f t="shared" si="29"/>
        <v>0.10376982318814787</v>
      </c>
      <c r="O240" s="9">
        <f t="shared" si="28"/>
        <v>5.950184638309846E-2</v>
      </c>
    </row>
    <row r="241" spans="6:15" x14ac:dyDescent="0.2">
      <c r="F241" s="10">
        <v>35004</v>
      </c>
      <c r="G241" s="11">
        <v>4.3487999999999999E-2</v>
      </c>
      <c r="H241" s="7">
        <f t="shared" si="22"/>
        <v>1.043488</v>
      </c>
      <c r="I241" s="28">
        <f t="shared" si="25"/>
        <v>15.603147327117529</v>
      </c>
      <c r="J241" s="11">
        <v>1.4999999999999999E-2</v>
      </c>
      <c r="K241" s="7">
        <f t="shared" si="23"/>
        <v>1.0149999999999999</v>
      </c>
      <c r="L241" s="28">
        <f t="shared" si="26"/>
        <v>6.7155648245095474</v>
      </c>
      <c r="M241" s="9">
        <f t="shared" si="27"/>
        <v>2.8487999999999999E-2</v>
      </c>
      <c r="N241" s="11">
        <f t="shared" si="29"/>
        <v>0.18862149871674405</v>
      </c>
      <c r="O241" s="9">
        <f t="shared" si="28"/>
        <v>5.950184638309846E-2</v>
      </c>
    </row>
    <row r="242" spans="6:15" x14ac:dyDescent="0.2">
      <c r="F242" s="10">
        <v>35034</v>
      </c>
      <c r="G242" s="11">
        <v>1.5273E-2</v>
      </c>
      <c r="H242" s="7">
        <f t="shared" si="22"/>
        <v>1.0152730000000001</v>
      </c>
      <c r="I242" s="28">
        <f t="shared" si="25"/>
        <v>15.841454196244596</v>
      </c>
      <c r="J242" s="11">
        <v>1.4E-2</v>
      </c>
      <c r="K242" s="7">
        <f t="shared" si="23"/>
        <v>1.014</v>
      </c>
      <c r="L242" s="28">
        <f t="shared" si="26"/>
        <v>6.8095827320526814</v>
      </c>
      <c r="M242" s="9">
        <f t="shared" si="27"/>
        <v>1.2729999999999998E-3</v>
      </c>
      <c r="N242" s="11">
        <f t="shared" si="29"/>
        <v>0.18317279499721772</v>
      </c>
      <c r="O242" s="9">
        <f t="shared" si="28"/>
        <v>5.950184638309846E-2</v>
      </c>
    </row>
    <row r="243" spans="6:15" x14ac:dyDescent="0.2">
      <c r="F243" s="10">
        <v>35065</v>
      </c>
      <c r="G243" s="11">
        <v>2.6931E-2</v>
      </c>
      <c r="H243" s="7">
        <f t="shared" si="22"/>
        <v>1.026931</v>
      </c>
      <c r="I243" s="28">
        <f t="shared" si="25"/>
        <v>16.268080399203662</v>
      </c>
      <c r="J243" s="11">
        <v>6.6E-3</v>
      </c>
      <c r="K243" s="7">
        <f t="shared" si="23"/>
        <v>1.0065999999999999</v>
      </c>
      <c r="L243" s="28">
        <f t="shared" si="26"/>
        <v>6.8545259780842285</v>
      </c>
      <c r="M243" s="9">
        <f t="shared" si="27"/>
        <v>2.0331000000000002E-2</v>
      </c>
      <c r="N243" s="11">
        <f t="shared" si="29"/>
        <v>0.20468590820925736</v>
      </c>
      <c r="O243" s="9">
        <f t="shared" si="28"/>
        <v>5.950184638309846E-2</v>
      </c>
    </row>
    <row r="244" spans="6:15" x14ac:dyDescent="0.2">
      <c r="F244" s="10">
        <v>35096</v>
      </c>
      <c r="G244" s="11">
        <v>1.7224E-2</v>
      </c>
      <c r="H244" s="7">
        <f t="shared" si="22"/>
        <v>1.0172239999999999</v>
      </c>
      <c r="I244" s="28">
        <f t="shared" si="25"/>
        <v>16.548281815999545</v>
      </c>
      <c r="J244" s="11">
        <v>-1.7399999999999999E-2</v>
      </c>
      <c r="K244" s="7">
        <f t="shared" si="23"/>
        <v>0.98260000000000003</v>
      </c>
      <c r="L244" s="28">
        <f t="shared" si="26"/>
        <v>6.7352572260655634</v>
      </c>
      <c r="M244" s="9">
        <f t="shared" si="27"/>
        <v>3.4624000000000002E-2</v>
      </c>
      <c r="N244" s="11">
        <f t="shared" si="29"/>
        <v>0.22137667710314357</v>
      </c>
      <c r="O244" s="9">
        <f t="shared" si="28"/>
        <v>5.950184638309846E-2</v>
      </c>
    </row>
    <row r="245" spans="6:15" x14ac:dyDescent="0.2">
      <c r="F245" s="10">
        <v>35125</v>
      </c>
      <c r="G245" s="11">
        <v>1.1261999999999999E-2</v>
      </c>
      <c r="H245" s="7">
        <f t="shared" si="22"/>
        <v>1.0112620000000001</v>
      </c>
      <c r="I245" s="28">
        <f t="shared" si="25"/>
        <v>16.734648565811334</v>
      </c>
      <c r="J245" s="11">
        <v>-7.0000000000000001E-3</v>
      </c>
      <c r="K245" s="7">
        <f t="shared" si="23"/>
        <v>0.99299999999999999</v>
      </c>
      <c r="L245" s="28">
        <f t="shared" si="26"/>
        <v>6.6881104254831047</v>
      </c>
      <c r="M245" s="9">
        <f t="shared" si="27"/>
        <v>1.8262E-2</v>
      </c>
      <c r="N245" s="11">
        <f t="shared" si="29"/>
        <v>0.216052208492862</v>
      </c>
      <c r="O245" s="9">
        <f t="shared" si="28"/>
        <v>5.950184638309846E-2</v>
      </c>
    </row>
    <row r="246" spans="6:15" x14ac:dyDescent="0.2">
      <c r="F246" s="10">
        <v>35156</v>
      </c>
      <c r="G246" s="11">
        <v>2.5155E-2</v>
      </c>
      <c r="H246" s="7">
        <f t="shared" si="22"/>
        <v>1.025155</v>
      </c>
      <c r="I246" s="28">
        <f t="shared" si="25"/>
        <v>17.155608650484318</v>
      </c>
      <c r="J246" s="11">
        <v>-5.5999999999999999E-3</v>
      </c>
      <c r="K246" s="7">
        <f t="shared" si="23"/>
        <v>0.99439999999999995</v>
      </c>
      <c r="L246" s="28">
        <f t="shared" si="26"/>
        <v>6.6506570071003992</v>
      </c>
      <c r="M246" s="9">
        <f t="shared" si="27"/>
        <v>3.0755000000000001E-2</v>
      </c>
      <c r="N246" s="11">
        <f t="shared" si="29"/>
        <v>0.23674808364644284</v>
      </c>
      <c r="O246" s="9">
        <f t="shared" si="28"/>
        <v>5.950184638309846E-2</v>
      </c>
    </row>
    <row r="247" spans="6:15" x14ac:dyDescent="0.2">
      <c r="F247" s="10">
        <v>35186</v>
      </c>
      <c r="G247" s="11">
        <v>2.7473000000000001E-2</v>
      </c>
      <c r="H247" s="7">
        <f t="shared" si="22"/>
        <v>1.0274730000000001</v>
      </c>
      <c r="I247" s="28">
        <f t="shared" si="25"/>
        <v>17.626924686939073</v>
      </c>
      <c r="J247" s="11">
        <v>-2E-3</v>
      </c>
      <c r="K247" s="7">
        <f t="shared" si="23"/>
        <v>0.998</v>
      </c>
      <c r="L247" s="28">
        <f t="shared" si="26"/>
        <v>6.6373556930861985</v>
      </c>
      <c r="M247" s="9">
        <f t="shared" si="27"/>
        <v>2.9472999999999999E-2</v>
      </c>
      <c r="N247" s="11">
        <f t="shared" si="29"/>
        <v>0.27057525922451808</v>
      </c>
      <c r="O247" s="9">
        <f t="shared" si="28"/>
        <v>5.950184638309846E-2</v>
      </c>
    </row>
    <row r="248" spans="6:15" x14ac:dyDescent="0.2">
      <c r="F248" s="10">
        <v>35217</v>
      </c>
      <c r="G248" s="11">
        <v>-7.0720000000000002E-3</v>
      </c>
      <c r="H248" s="7">
        <f t="shared" si="22"/>
        <v>0.99292800000000003</v>
      </c>
      <c r="I248" s="28">
        <f t="shared" si="25"/>
        <v>17.502267075553039</v>
      </c>
      <c r="J248" s="11">
        <v>1.34E-2</v>
      </c>
      <c r="K248" s="7">
        <f t="shared" si="23"/>
        <v>1.0134000000000001</v>
      </c>
      <c r="L248" s="28">
        <f t="shared" si="26"/>
        <v>6.7262962593735542</v>
      </c>
      <c r="M248" s="9">
        <f t="shared" si="27"/>
        <v>-2.0472000000000001E-2</v>
      </c>
      <c r="N248" s="11">
        <f t="shared" si="29"/>
        <v>0.21497552237292439</v>
      </c>
      <c r="O248" s="9">
        <f t="shared" si="28"/>
        <v>5.950184638309846E-2</v>
      </c>
    </row>
    <row r="249" spans="6:15" x14ac:dyDescent="0.2">
      <c r="F249" s="10">
        <v>35247</v>
      </c>
      <c r="G249" s="11">
        <v>-5.4531000000000003E-2</v>
      </c>
      <c r="H249" s="7">
        <f t="shared" si="22"/>
        <v>0.945469</v>
      </c>
      <c r="I249" s="28">
        <f t="shared" si="25"/>
        <v>16.547850949656056</v>
      </c>
      <c r="J249" s="11">
        <v>2.7000000000000001E-3</v>
      </c>
      <c r="K249" s="7">
        <f t="shared" si="23"/>
        <v>1.0026999999999999</v>
      </c>
      <c r="L249" s="28">
        <f t="shared" si="26"/>
        <v>6.7444572592738625</v>
      </c>
      <c r="M249" s="9">
        <f t="shared" si="27"/>
        <v>-5.7231000000000004E-2</v>
      </c>
      <c r="N249" s="11">
        <f t="shared" si="29"/>
        <v>9.3067743136233005E-2</v>
      </c>
      <c r="O249" s="9">
        <f t="shared" si="28"/>
        <v>5.950184638309846E-2</v>
      </c>
    </row>
    <row r="250" spans="6:15" x14ac:dyDescent="0.2">
      <c r="F250" s="10">
        <v>35278</v>
      </c>
      <c r="G250" s="11">
        <v>3.1896000000000001E-2</v>
      </c>
      <c r="H250" s="7">
        <f t="shared" si="22"/>
        <v>1.0318959999999999</v>
      </c>
      <c r="I250" s="28">
        <f t="shared" si="25"/>
        <v>17.075661203546282</v>
      </c>
      <c r="J250" s="11">
        <v>-1.6999999999999999E-3</v>
      </c>
      <c r="K250" s="7">
        <f t="shared" si="23"/>
        <v>0.99829999999999997</v>
      </c>
      <c r="L250" s="28">
        <f t="shared" si="26"/>
        <v>6.7329916819330968</v>
      </c>
      <c r="M250" s="9">
        <f t="shared" si="27"/>
        <v>3.3596000000000001E-2</v>
      </c>
      <c r="N250" s="11">
        <f t="shared" si="29"/>
        <v>0.13216027384086804</v>
      </c>
      <c r="O250" s="9">
        <f t="shared" si="28"/>
        <v>5.950184638309846E-2</v>
      </c>
    </row>
    <row r="251" spans="6:15" x14ac:dyDescent="0.2">
      <c r="F251" s="10">
        <v>35309</v>
      </c>
      <c r="G251" s="11">
        <v>5.4530000000000002E-2</v>
      </c>
      <c r="H251" s="7">
        <f t="shared" si="22"/>
        <v>1.05453</v>
      </c>
      <c r="I251" s="28">
        <f t="shared" si="25"/>
        <v>18.00679700897566</v>
      </c>
      <c r="J251" s="11">
        <v>1.7399999999999999E-2</v>
      </c>
      <c r="K251" s="7">
        <f t="shared" si="23"/>
        <v>1.0174000000000001</v>
      </c>
      <c r="L251" s="28">
        <f t="shared" si="26"/>
        <v>6.8501457371987335</v>
      </c>
      <c r="M251" s="9">
        <f t="shared" si="27"/>
        <v>3.7130000000000003E-2</v>
      </c>
      <c r="N251" s="11">
        <f t="shared" si="29"/>
        <v>0.14313365419485091</v>
      </c>
      <c r="O251" s="9">
        <f t="shared" si="28"/>
        <v>5.950184638309846E-2</v>
      </c>
    </row>
    <row r="252" spans="6:15" x14ac:dyDescent="0.2">
      <c r="F252" s="10">
        <v>35339</v>
      </c>
      <c r="G252" s="11">
        <v>1.3327E-2</v>
      </c>
      <c r="H252" s="7">
        <f t="shared" si="22"/>
        <v>1.0133270000000001</v>
      </c>
      <c r="I252" s="28">
        <f t="shared" si="25"/>
        <v>18.24677359271428</v>
      </c>
      <c r="J252" s="11">
        <v>2.2200000000000001E-2</v>
      </c>
      <c r="K252" s="7">
        <f t="shared" si="23"/>
        <v>1.0222</v>
      </c>
      <c r="L252" s="28">
        <f t="shared" si="26"/>
        <v>7.0022189725645454</v>
      </c>
      <c r="M252" s="9">
        <f t="shared" si="27"/>
        <v>-8.8730000000000007E-3</v>
      </c>
      <c r="N252" s="11">
        <f t="shared" si="29"/>
        <v>0.16195985479344821</v>
      </c>
      <c r="O252" s="9">
        <f t="shared" si="28"/>
        <v>5.950184638309846E-2</v>
      </c>
    </row>
    <row r="253" spans="6:15" x14ac:dyDescent="0.2">
      <c r="F253" s="10">
        <v>35370</v>
      </c>
      <c r="G253" s="11">
        <v>6.6732E-2</v>
      </c>
      <c r="H253" s="7">
        <f t="shared" si="22"/>
        <v>1.066732</v>
      </c>
      <c r="I253" s="28">
        <f t="shared" si="25"/>
        <v>19.464417288103292</v>
      </c>
      <c r="J253" s="11">
        <v>1.7100000000000001E-2</v>
      </c>
      <c r="K253" s="7">
        <f t="shared" si="23"/>
        <v>1.0170999999999999</v>
      </c>
      <c r="L253" s="28">
        <f t="shared" si="26"/>
        <v>7.1219569169953987</v>
      </c>
      <c r="M253" s="9">
        <f t="shared" si="27"/>
        <v>4.9631999999999996E-2</v>
      </c>
      <c r="N253" s="11">
        <f t="shared" si="29"/>
        <v>0.18695242480635366</v>
      </c>
      <c r="O253" s="9">
        <f t="shared" si="28"/>
        <v>5.950184638309846E-2</v>
      </c>
    </row>
    <row r="254" spans="6:15" x14ac:dyDescent="0.2">
      <c r="F254" s="10">
        <v>35400</v>
      </c>
      <c r="G254" s="11">
        <v>-1.2343E-2</v>
      </c>
      <c r="H254" s="7">
        <f t="shared" si="22"/>
        <v>0.98765700000000001</v>
      </c>
      <c r="I254" s="28">
        <f t="shared" si="25"/>
        <v>19.224167985516232</v>
      </c>
      <c r="J254" s="11">
        <v>-9.2999999999999992E-3</v>
      </c>
      <c r="K254" s="7">
        <f t="shared" si="23"/>
        <v>0.99070000000000003</v>
      </c>
      <c r="L254" s="28">
        <f t="shared" si="26"/>
        <v>7.0557227176673418</v>
      </c>
      <c r="M254" s="9">
        <f t="shared" si="27"/>
        <v>-3.0430000000000006E-3</v>
      </c>
      <c r="N254" s="11">
        <f t="shared" si="29"/>
        <v>0.17738944108102372</v>
      </c>
      <c r="O254" s="9">
        <f t="shared" si="28"/>
        <v>5.950184638309846E-2</v>
      </c>
    </row>
    <row r="255" spans="6:15" x14ac:dyDescent="0.2">
      <c r="F255" s="10">
        <v>35431</v>
      </c>
      <c r="G255" s="11">
        <v>5.4240999999999998E-2</v>
      </c>
      <c r="H255" s="7">
        <f t="shared" si="22"/>
        <v>1.054241</v>
      </c>
      <c r="I255" s="28">
        <f t="shared" si="25"/>
        <v>20.266906081218618</v>
      </c>
      <c r="J255" s="11">
        <v>3.0999999999999999E-3</v>
      </c>
      <c r="K255" s="7">
        <f t="shared" si="23"/>
        <v>1.0031000000000001</v>
      </c>
      <c r="L255" s="28">
        <f t="shared" si="26"/>
        <v>7.0775954580921114</v>
      </c>
      <c r="M255" s="9">
        <f t="shared" si="27"/>
        <v>5.1140999999999999E-2</v>
      </c>
      <c r="N255" s="11">
        <f t="shared" si="29"/>
        <v>0.21326469922864577</v>
      </c>
      <c r="O255" s="9">
        <f t="shared" si="28"/>
        <v>5.950184638309846E-2</v>
      </c>
    </row>
    <row r="256" spans="6:15" x14ac:dyDescent="0.2">
      <c r="F256" s="10">
        <v>35462</v>
      </c>
      <c r="G256" s="11">
        <v>-8.9800000000000004E-4</v>
      </c>
      <c r="H256" s="7">
        <f t="shared" si="22"/>
        <v>0.99910200000000005</v>
      </c>
      <c r="I256" s="28">
        <f t="shared" si="25"/>
        <v>20.248706399557683</v>
      </c>
      <c r="J256" s="11">
        <v>2.5000000000000001E-3</v>
      </c>
      <c r="K256" s="7">
        <f t="shared" si="23"/>
        <v>1.0024999999999999</v>
      </c>
      <c r="L256" s="28">
        <f t="shared" si="26"/>
        <v>7.0952894467373415</v>
      </c>
      <c r="M256" s="9">
        <f t="shared" si="27"/>
        <v>-3.398E-3</v>
      </c>
      <c r="N256" s="11">
        <f t="shared" si="29"/>
        <v>0.17015896606006709</v>
      </c>
      <c r="O256" s="9">
        <f t="shared" si="28"/>
        <v>5.950184638309846E-2</v>
      </c>
    </row>
    <row r="257" spans="6:15" x14ac:dyDescent="0.2">
      <c r="F257" s="10">
        <v>35490</v>
      </c>
      <c r="G257" s="11">
        <v>-4.5867999999999999E-2</v>
      </c>
      <c r="H257" s="7">
        <f t="shared" si="22"/>
        <v>0.95413199999999998</v>
      </c>
      <c r="I257" s="28">
        <f t="shared" si="25"/>
        <v>19.31993873442277</v>
      </c>
      <c r="J257" s="11">
        <v>-1.11E-2</v>
      </c>
      <c r="K257" s="7">
        <f t="shared" si="23"/>
        <v>0.9889</v>
      </c>
      <c r="L257" s="28">
        <f t="shared" si="26"/>
        <v>7.0165317338785567</v>
      </c>
      <c r="M257" s="9">
        <f t="shared" si="27"/>
        <v>-3.4768E-2</v>
      </c>
      <c r="N257" s="11">
        <f t="shared" si="29"/>
        <v>0.10538202373564021</v>
      </c>
      <c r="O257" s="9">
        <f t="shared" si="28"/>
        <v>5.950184638309846E-2</v>
      </c>
    </row>
    <row r="258" spans="6:15" x14ac:dyDescent="0.2">
      <c r="F258" s="10">
        <v>35521</v>
      </c>
      <c r="G258" s="11">
        <v>4.4978999999999998E-2</v>
      </c>
      <c r="H258" s="7">
        <f t="shared" si="22"/>
        <v>1.0449790000000001</v>
      </c>
      <c r="I258" s="28">
        <f t="shared" si="25"/>
        <v>20.188930258758376</v>
      </c>
      <c r="J258" s="11">
        <v>1.4999999999999999E-2</v>
      </c>
      <c r="K258" s="7">
        <f t="shared" si="23"/>
        <v>1.0149999999999999</v>
      </c>
      <c r="L258" s="28">
        <f t="shared" si="26"/>
        <v>7.1217797098867344</v>
      </c>
      <c r="M258" s="9">
        <f t="shared" si="27"/>
        <v>2.9978999999999999E-2</v>
      </c>
      <c r="N258" s="11">
        <f t="shared" si="29"/>
        <v>0.10597372032122365</v>
      </c>
      <c r="O258" s="9">
        <f t="shared" si="28"/>
        <v>5.950184638309846E-2</v>
      </c>
    </row>
    <row r="259" spans="6:15" x14ac:dyDescent="0.2">
      <c r="F259" s="10">
        <v>35551</v>
      </c>
      <c r="G259" s="11">
        <v>7.2303000000000006E-2</v>
      </c>
      <c r="H259" s="7">
        <f t="shared" ref="H259:H322" si="30">1+G259</f>
        <v>1.072303</v>
      </c>
      <c r="I259" s="28">
        <f t="shared" si="25"/>
        <v>21.648650483257384</v>
      </c>
      <c r="J259" s="11">
        <v>9.4999999999999998E-3</v>
      </c>
      <c r="K259" s="7">
        <f t="shared" ref="K259:K322" si="31">1+J259</f>
        <v>1.0095000000000001</v>
      </c>
      <c r="L259" s="28">
        <f t="shared" si="26"/>
        <v>7.1894366171306592</v>
      </c>
      <c r="M259" s="9">
        <f t="shared" si="27"/>
        <v>6.2803000000000012E-2</v>
      </c>
      <c r="N259" s="11">
        <f t="shared" si="29"/>
        <v>0.14498026642427786</v>
      </c>
      <c r="O259" s="9">
        <f t="shared" si="28"/>
        <v>5.950184638309846E-2</v>
      </c>
    </row>
    <row r="260" spans="6:15" x14ac:dyDescent="0.2">
      <c r="F260" s="10">
        <v>35582</v>
      </c>
      <c r="G260" s="11">
        <v>4.4818999999999998E-2</v>
      </c>
      <c r="H260" s="7">
        <f t="shared" si="30"/>
        <v>1.0448189999999999</v>
      </c>
      <c r="I260" s="28">
        <f t="shared" ref="I260:I323" si="32">I259*H260</f>
        <v>22.618921349266497</v>
      </c>
      <c r="J260" s="11">
        <v>1.1900000000000001E-2</v>
      </c>
      <c r="K260" s="7">
        <f t="shared" si="31"/>
        <v>1.0119</v>
      </c>
      <c r="L260" s="28">
        <f t="shared" ref="L260:L323" si="33">L259*K260</f>
        <v>7.2749909128745145</v>
      </c>
      <c r="M260" s="9">
        <f t="shared" si="27"/>
        <v>3.2918999999999997E-2</v>
      </c>
      <c r="N260" s="11">
        <f t="shared" si="29"/>
        <v>0.21076781272128153</v>
      </c>
      <c r="O260" s="9">
        <f t="shared" si="28"/>
        <v>5.950184638309846E-2</v>
      </c>
    </row>
    <row r="261" spans="6:15" x14ac:dyDescent="0.2">
      <c r="F261" s="10">
        <v>35612</v>
      </c>
      <c r="G261" s="11">
        <v>7.7620999999999996E-2</v>
      </c>
      <c r="H261" s="7">
        <f t="shared" si="30"/>
        <v>1.0776209999999999</v>
      </c>
      <c r="I261" s="28">
        <f t="shared" si="32"/>
        <v>24.374624643317912</v>
      </c>
      <c r="J261" s="11">
        <v>2.7E-2</v>
      </c>
      <c r="K261" s="7">
        <f t="shared" si="31"/>
        <v>1.0269999999999999</v>
      </c>
      <c r="L261" s="28">
        <f t="shared" si="33"/>
        <v>7.4714156675221259</v>
      </c>
      <c r="M261" s="9">
        <f t="shared" si="27"/>
        <v>5.0620999999999999E-2</v>
      </c>
      <c r="N261" s="11">
        <f t="shared" si="29"/>
        <v>0.36519220653137263</v>
      </c>
      <c r="O261" s="9">
        <f t="shared" si="28"/>
        <v>5.950184638309846E-2</v>
      </c>
    </row>
    <row r="262" spans="6:15" x14ac:dyDescent="0.2">
      <c r="F262" s="10">
        <v>35643</v>
      </c>
      <c r="G262" s="11">
        <v>-3.6998999999999997E-2</v>
      </c>
      <c r="H262" s="7">
        <f t="shared" si="30"/>
        <v>0.963001</v>
      </c>
      <c r="I262" s="28">
        <f t="shared" si="32"/>
        <v>23.472787906139793</v>
      </c>
      <c r="J262" s="11">
        <v>-8.5000000000000006E-3</v>
      </c>
      <c r="K262" s="7">
        <f t="shared" si="31"/>
        <v>0.99150000000000005</v>
      </c>
      <c r="L262" s="28">
        <f t="shared" si="33"/>
        <v>7.4079086343481881</v>
      </c>
      <c r="M262" s="9">
        <f t="shared" si="27"/>
        <v>-2.8498999999999997E-2</v>
      </c>
      <c r="N262" s="11">
        <f t="shared" si="29"/>
        <v>0.27439392447231525</v>
      </c>
      <c r="O262" s="9">
        <f t="shared" si="28"/>
        <v>5.950184638309846E-2</v>
      </c>
    </row>
    <row r="263" spans="6:15" x14ac:dyDescent="0.2">
      <c r="F263" s="10">
        <v>35674</v>
      </c>
      <c r="G263" s="11">
        <v>5.7646000000000003E-2</v>
      </c>
      <c r="H263" s="7">
        <f t="shared" si="30"/>
        <v>1.0576460000000001</v>
      </c>
      <c r="I263" s="28">
        <f t="shared" si="32"/>
        <v>24.82590023777713</v>
      </c>
      <c r="J263" s="11">
        <v>1.4800000000000001E-2</v>
      </c>
      <c r="K263" s="7">
        <f t="shared" si="31"/>
        <v>1.0147999999999999</v>
      </c>
      <c r="L263" s="28">
        <f t="shared" si="33"/>
        <v>7.5175456821365412</v>
      </c>
      <c r="M263" s="9">
        <f t="shared" si="27"/>
        <v>4.2846000000000002E-2</v>
      </c>
      <c r="N263" s="11">
        <f t="shared" si="29"/>
        <v>0.28126749218079028</v>
      </c>
      <c r="O263" s="9">
        <f t="shared" si="28"/>
        <v>5.950184638309846E-2</v>
      </c>
    </row>
    <row r="264" spans="6:15" x14ac:dyDescent="0.2">
      <c r="F264" s="10">
        <v>35704</v>
      </c>
      <c r="G264" s="11">
        <v>-3.3716000000000003E-2</v>
      </c>
      <c r="H264" s="7">
        <f t="shared" si="30"/>
        <v>0.96628400000000003</v>
      </c>
      <c r="I264" s="28">
        <f t="shared" si="32"/>
        <v>23.988870185360238</v>
      </c>
      <c r="J264" s="11">
        <v>1.4500000000000001E-2</v>
      </c>
      <c r="K264" s="7">
        <f t="shared" si="31"/>
        <v>1.0145</v>
      </c>
      <c r="L264" s="28">
        <f t="shared" si="33"/>
        <v>7.6265500945275209</v>
      </c>
      <c r="M264" s="9">
        <f t="shared" si="27"/>
        <v>-4.8216000000000002E-2</v>
      </c>
      <c r="N264" s="11">
        <f t="shared" si="29"/>
        <v>0.22552916748231189</v>
      </c>
      <c r="O264" s="9">
        <f t="shared" si="28"/>
        <v>5.950184638309846E-2</v>
      </c>
    </row>
    <row r="265" spans="6:15" x14ac:dyDescent="0.2">
      <c r="F265" s="10">
        <v>35735</v>
      </c>
      <c r="G265" s="11">
        <v>3.3959999999999997E-2</v>
      </c>
      <c r="H265" s="7">
        <f t="shared" si="30"/>
        <v>1.03396</v>
      </c>
      <c r="I265" s="28">
        <f t="shared" si="32"/>
        <v>24.803532216855071</v>
      </c>
      <c r="J265" s="11">
        <v>4.5999999999999999E-3</v>
      </c>
      <c r="K265" s="7">
        <f t="shared" si="31"/>
        <v>1.0045999999999999</v>
      </c>
      <c r="L265" s="28">
        <f t="shared" si="33"/>
        <v>7.6616322249623474</v>
      </c>
      <c r="M265" s="9">
        <f t="shared" si="27"/>
        <v>2.9359999999999997E-2</v>
      </c>
      <c r="N265" s="11">
        <f t="shared" si="29"/>
        <v>0.19852503122473864</v>
      </c>
      <c r="O265" s="9">
        <f t="shared" si="28"/>
        <v>5.950184638309846E-2</v>
      </c>
    </row>
    <row r="266" spans="6:15" x14ac:dyDescent="0.2">
      <c r="F266" s="10">
        <v>35765</v>
      </c>
      <c r="G266" s="11">
        <v>1.8303E-2</v>
      </c>
      <c r="H266" s="7">
        <f t="shared" si="30"/>
        <v>1.018303</v>
      </c>
      <c r="I266" s="28">
        <f t="shared" si="32"/>
        <v>25.25751126702017</v>
      </c>
      <c r="J266" s="11">
        <v>1.01E-2</v>
      </c>
      <c r="K266" s="7">
        <f t="shared" si="31"/>
        <v>1.0101</v>
      </c>
      <c r="L266" s="28">
        <f t="shared" si="33"/>
        <v>7.7390147104344669</v>
      </c>
      <c r="M266" s="9">
        <f t="shared" ref="M266:M329" si="34">G266-J266</f>
        <v>8.2030000000000002E-3</v>
      </c>
      <c r="N266" s="11">
        <f t="shared" si="29"/>
        <v>0.21699934139551735</v>
      </c>
      <c r="O266" s="9">
        <f t="shared" si="28"/>
        <v>5.950184638309846E-2</v>
      </c>
    </row>
    <row r="267" spans="6:15" x14ac:dyDescent="0.2">
      <c r="F267" s="10">
        <v>35796</v>
      </c>
      <c r="G267" s="11">
        <v>5.7920000000000003E-3</v>
      </c>
      <c r="H267" s="7">
        <f t="shared" si="30"/>
        <v>1.005792</v>
      </c>
      <c r="I267" s="28">
        <f t="shared" si="32"/>
        <v>25.403802772278752</v>
      </c>
      <c r="J267" s="11">
        <v>1.2800000000000001E-2</v>
      </c>
      <c r="K267" s="7">
        <f t="shared" si="31"/>
        <v>1.0127999999999999</v>
      </c>
      <c r="L267" s="28">
        <f t="shared" si="33"/>
        <v>7.8380740987280273</v>
      </c>
      <c r="M267" s="9">
        <f t="shared" si="34"/>
        <v>-7.0080000000000003E-3</v>
      </c>
      <c r="N267" s="11">
        <f t="shared" si="29"/>
        <v>0.14601357344499033</v>
      </c>
      <c r="O267" s="9">
        <f t="shared" si="28"/>
        <v>5.950184638309846E-2</v>
      </c>
    </row>
    <row r="268" spans="6:15" x14ac:dyDescent="0.2">
      <c r="F268" s="10">
        <v>35827</v>
      </c>
      <c r="G268" s="11">
        <v>7.4219999999999994E-2</v>
      </c>
      <c r="H268" s="7">
        <f t="shared" si="30"/>
        <v>1.07422</v>
      </c>
      <c r="I268" s="28">
        <f t="shared" si="32"/>
        <v>27.289273014037281</v>
      </c>
      <c r="J268" s="11">
        <v>-8.0000000000000004E-4</v>
      </c>
      <c r="K268" s="7">
        <f t="shared" si="31"/>
        <v>0.99919999999999998</v>
      </c>
      <c r="L268" s="28">
        <f t="shared" si="33"/>
        <v>7.8318036394490447</v>
      </c>
      <c r="M268" s="9">
        <f t="shared" si="34"/>
        <v>7.5019999999999989E-2</v>
      </c>
      <c r="N268" s="11">
        <f t="shared" si="29"/>
        <v>0.24390125137069574</v>
      </c>
      <c r="O268" s="9">
        <f t="shared" si="28"/>
        <v>5.950184638309846E-2</v>
      </c>
    </row>
    <row r="269" spans="6:15" x14ac:dyDescent="0.2">
      <c r="F269" s="10">
        <v>35855</v>
      </c>
      <c r="G269" s="11">
        <v>5.1492999999999997E-2</v>
      </c>
      <c r="H269" s="7">
        <f t="shared" si="30"/>
        <v>1.051493</v>
      </c>
      <c r="I269" s="28">
        <f t="shared" si="32"/>
        <v>28.694479549349104</v>
      </c>
      <c r="J269" s="11">
        <v>3.3999999999999998E-3</v>
      </c>
      <c r="K269" s="7">
        <f t="shared" si="31"/>
        <v>1.0034000000000001</v>
      </c>
      <c r="L269" s="28">
        <f t="shared" si="33"/>
        <v>7.858431771823172</v>
      </c>
      <c r="M269" s="9">
        <f t="shared" si="34"/>
        <v>4.8092999999999997E-2</v>
      </c>
      <c r="N269" s="11">
        <f t="shared" si="29"/>
        <v>0.36523815752474298</v>
      </c>
      <c r="O269" s="9">
        <f t="shared" si="28"/>
        <v>5.950184638309846E-2</v>
      </c>
    </row>
    <row r="270" spans="6:15" x14ac:dyDescent="0.2">
      <c r="F270" s="10">
        <v>35886</v>
      </c>
      <c r="G270" s="11">
        <v>1.1558000000000001E-2</v>
      </c>
      <c r="H270" s="7">
        <f t="shared" si="30"/>
        <v>1.011558</v>
      </c>
      <c r="I270" s="28">
        <f t="shared" si="32"/>
        <v>29.02613034398048</v>
      </c>
      <c r="J270" s="11">
        <v>5.1999999999999998E-3</v>
      </c>
      <c r="K270" s="7">
        <f t="shared" si="31"/>
        <v>1.0052000000000001</v>
      </c>
      <c r="L270" s="28">
        <f t="shared" si="33"/>
        <v>7.8992956170366533</v>
      </c>
      <c r="M270" s="9">
        <f t="shared" si="34"/>
        <v>6.3580000000000008E-3</v>
      </c>
      <c r="N270" s="11">
        <f t="shared" si="29"/>
        <v>0.32855064590520167</v>
      </c>
      <c r="O270" s="9">
        <f t="shared" ref="O270:O333" si="35">AVERAGE($N$14:$N$578)</f>
        <v>5.950184638309846E-2</v>
      </c>
    </row>
    <row r="271" spans="6:15" x14ac:dyDescent="0.2">
      <c r="F271" s="10">
        <v>35916</v>
      </c>
      <c r="G271" s="11">
        <v>-2.6505999999999998E-2</v>
      </c>
      <c r="H271" s="7">
        <f t="shared" si="30"/>
        <v>0.97349399999999997</v>
      </c>
      <c r="I271" s="28">
        <f t="shared" si="32"/>
        <v>28.256763733082931</v>
      </c>
      <c r="J271" s="11">
        <v>9.4999999999999998E-3</v>
      </c>
      <c r="K271" s="7">
        <f t="shared" si="31"/>
        <v>1.0095000000000001</v>
      </c>
      <c r="L271" s="28">
        <f t="shared" si="33"/>
        <v>7.9743389253985022</v>
      </c>
      <c r="M271" s="9">
        <f t="shared" si="34"/>
        <v>-3.6005999999999996E-2</v>
      </c>
      <c r="N271" s="11">
        <f t="shared" ref="N271:N334" si="36">PRODUCT(H260:H271)-(PRODUCT(K260:K271))</f>
        <v>0.1960692741274801</v>
      </c>
      <c r="O271" s="9">
        <f t="shared" si="35"/>
        <v>5.950184638309846E-2</v>
      </c>
    </row>
    <row r="272" spans="6:15" x14ac:dyDescent="0.2">
      <c r="F272" s="10">
        <v>35947</v>
      </c>
      <c r="G272" s="11">
        <v>3.6008999999999999E-2</v>
      </c>
      <c r="H272" s="7">
        <f t="shared" si="30"/>
        <v>1.036009</v>
      </c>
      <c r="I272" s="28">
        <f t="shared" si="32"/>
        <v>29.274261538347513</v>
      </c>
      <c r="J272" s="11">
        <v>8.5000000000000006E-3</v>
      </c>
      <c r="K272" s="7">
        <f t="shared" si="31"/>
        <v>1.0085</v>
      </c>
      <c r="L272" s="28">
        <f t="shared" si="33"/>
        <v>8.0421208062643892</v>
      </c>
      <c r="M272" s="9">
        <f t="shared" si="34"/>
        <v>2.7508999999999999E-2</v>
      </c>
      <c r="N272" s="11">
        <f t="shared" si="36"/>
        <v>0.18879019539886088</v>
      </c>
      <c r="O272" s="9">
        <f t="shared" si="35"/>
        <v>5.950184638309846E-2</v>
      </c>
    </row>
    <row r="273" spans="6:15" x14ac:dyDescent="0.2">
      <c r="F273" s="10">
        <v>35977</v>
      </c>
      <c r="G273" s="11">
        <v>-2.0149E-2</v>
      </c>
      <c r="H273" s="7">
        <f t="shared" si="30"/>
        <v>0.97985100000000003</v>
      </c>
      <c r="I273" s="28">
        <f t="shared" si="32"/>
        <v>28.684414442611349</v>
      </c>
      <c r="J273" s="11">
        <v>2.0999999999999999E-3</v>
      </c>
      <c r="K273" s="7">
        <f t="shared" si="31"/>
        <v>1.0021</v>
      </c>
      <c r="L273" s="28">
        <f t="shared" si="33"/>
        <v>8.0590092599575449</v>
      </c>
      <c r="M273" s="9">
        <f t="shared" si="34"/>
        <v>-2.2249000000000001E-2</v>
      </c>
      <c r="N273" s="11">
        <f t="shared" si="36"/>
        <v>9.8169062283688824E-2</v>
      </c>
      <c r="O273" s="9">
        <f t="shared" si="35"/>
        <v>5.950184638309846E-2</v>
      </c>
    </row>
    <row r="274" spans="6:15" x14ac:dyDescent="0.2">
      <c r="F274" s="10">
        <v>36008</v>
      </c>
      <c r="G274" s="11">
        <v>-0.156134</v>
      </c>
      <c r="H274" s="7">
        <f t="shared" si="30"/>
        <v>0.843866</v>
      </c>
      <c r="I274" s="28">
        <f t="shared" si="32"/>
        <v>24.205802078028668</v>
      </c>
      <c r="J274" s="11">
        <v>1.6299999999999999E-2</v>
      </c>
      <c r="K274" s="7">
        <f t="shared" si="31"/>
        <v>1.0163</v>
      </c>
      <c r="L274" s="28">
        <f t="shared" si="33"/>
        <v>8.1903711108948531</v>
      </c>
      <c r="M274" s="9">
        <f t="shared" si="34"/>
        <v>-0.172434</v>
      </c>
      <c r="N274" s="11">
        <f t="shared" si="36"/>
        <v>-7.4397033597200846E-2</v>
      </c>
      <c r="O274" s="9">
        <f t="shared" si="35"/>
        <v>5.950184638309846E-2</v>
      </c>
    </row>
    <row r="275" spans="6:15" x14ac:dyDescent="0.2">
      <c r="F275" s="10">
        <v>36039</v>
      </c>
      <c r="G275" s="11">
        <v>6.6661999999999999E-2</v>
      </c>
      <c r="H275" s="7">
        <f t="shared" si="30"/>
        <v>1.066662</v>
      </c>
      <c r="I275" s="28">
        <f t="shared" si="32"/>
        <v>25.819409256154216</v>
      </c>
      <c r="J275" s="11">
        <v>2.3400000000000001E-2</v>
      </c>
      <c r="K275" s="7">
        <f t="shared" si="31"/>
        <v>1.0234000000000001</v>
      </c>
      <c r="L275" s="28">
        <f t="shared" si="33"/>
        <v>8.3820257948897936</v>
      </c>
      <c r="M275" s="9">
        <f t="shared" si="34"/>
        <v>4.3261999999999995E-2</v>
      </c>
      <c r="N275" s="11">
        <f t="shared" si="36"/>
        <v>-7.4975939914781797E-2</v>
      </c>
      <c r="O275" s="9">
        <f t="shared" si="35"/>
        <v>5.950184638309846E-2</v>
      </c>
    </row>
    <row r="276" spans="6:15" x14ac:dyDescent="0.2">
      <c r="F276" s="10">
        <v>36069</v>
      </c>
      <c r="G276" s="11">
        <v>7.3454000000000005E-2</v>
      </c>
      <c r="H276" s="7">
        <f t="shared" si="30"/>
        <v>1.0734539999999999</v>
      </c>
      <c r="I276" s="28">
        <f t="shared" si="32"/>
        <v>27.715948143655766</v>
      </c>
      <c r="J276" s="11">
        <v>-5.3E-3</v>
      </c>
      <c r="K276" s="7">
        <f t="shared" si="31"/>
        <v>0.99470000000000003</v>
      </c>
      <c r="L276" s="28">
        <f t="shared" si="33"/>
        <v>8.3376010581768778</v>
      </c>
      <c r="M276" s="9">
        <f t="shared" si="34"/>
        <v>7.8754000000000005E-2</v>
      </c>
      <c r="N276" s="11">
        <f t="shared" si="36"/>
        <v>6.2133333328710627E-2</v>
      </c>
      <c r="O276" s="9">
        <f t="shared" si="35"/>
        <v>5.950184638309846E-2</v>
      </c>
    </row>
    <row r="277" spans="6:15" x14ac:dyDescent="0.2">
      <c r="F277" s="10">
        <v>36100</v>
      </c>
      <c r="G277" s="11">
        <v>6.3590999999999995E-2</v>
      </c>
      <c r="H277" s="7">
        <f t="shared" si="30"/>
        <v>1.063591</v>
      </c>
      <c r="I277" s="28">
        <f t="shared" si="32"/>
        <v>29.478433002058978</v>
      </c>
      <c r="J277" s="11">
        <v>5.7000000000000002E-3</v>
      </c>
      <c r="K277" s="7">
        <f t="shared" si="31"/>
        <v>1.0057</v>
      </c>
      <c r="L277" s="28">
        <f t="shared" si="33"/>
        <v>8.3851253842084859</v>
      </c>
      <c r="M277" s="9">
        <f t="shared" si="34"/>
        <v>5.7890999999999998E-2</v>
      </c>
      <c r="N277" s="11">
        <f t="shared" si="36"/>
        <v>9.4046537074604419E-2</v>
      </c>
      <c r="O277" s="9">
        <f t="shared" si="35"/>
        <v>5.950184638309846E-2</v>
      </c>
    </row>
    <row r="278" spans="6:15" x14ac:dyDescent="0.2">
      <c r="F278" s="10">
        <v>36130</v>
      </c>
      <c r="G278" s="11">
        <v>6.5010999999999999E-2</v>
      </c>
      <c r="H278" s="7">
        <f t="shared" si="30"/>
        <v>1.0650109999999999</v>
      </c>
      <c r="I278" s="28">
        <f t="shared" si="32"/>
        <v>31.394855409955831</v>
      </c>
      <c r="J278" s="11">
        <v>3.0000000000000001E-3</v>
      </c>
      <c r="K278" s="7">
        <f t="shared" si="31"/>
        <v>1.0029999999999999</v>
      </c>
      <c r="L278" s="28">
        <f t="shared" si="33"/>
        <v>8.4102807603611112</v>
      </c>
      <c r="M278" s="9">
        <f t="shared" si="34"/>
        <v>6.2010999999999997E-2</v>
      </c>
      <c r="N278" s="11">
        <f t="shared" si="36"/>
        <v>0.15625292901297927</v>
      </c>
      <c r="O278" s="9">
        <f t="shared" si="35"/>
        <v>5.950184638309846E-2</v>
      </c>
    </row>
    <row r="279" spans="6:15" x14ac:dyDescent="0.2">
      <c r="F279" s="10">
        <v>36161</v>
      </c>
      <c r="G279" s="11">
        <v>3.8400999999999998E-2</v>
      </c>
      <c r="H279" s="7">
        <f t="shared" si="30"/>
        <v>1.0384009999999999</v>
      </c>
      <c r="I279" s="28">
        <f t="shared" si="32"/>
        <v>32.600449252553538</v>
      </c>
      <c r="J279" s="11">
        <v>7.1000000000000004E-3</v>
      </c>
      <c r="K279" s="7">
        <f t="shared" si="31"/>
        <v>1.0071000000000001</v>
      </c>
      <c r="L279" s="28">
        <f t="shared" si="33"/>
        <v>8.4699937537596757</v>
      </c>
      <c r="M279" s="9">
        <f t="shared" si="34"/>
        <v>3.1300999999999995E-2</v>
      </c>
      <c r="N279" s="11">
        <f t="shared" si="36"/>
        <v>0.20266832407149304</v>
      </c>
      <c r="O279" s="9">
        <f t="shared" si="35"/>
        <v>5.950184638309846E-2</v>
      </c>
    </row>
    <row r="280" spans="6:15" x14ac:dyDescent="0.2">
      <c r="F280" s="10">
        <v>36192</v>
      </c>
      <c r="G280" s="11">
        <v>-3.7241999999999997E-2</v>
      </c>
      <c r="H280" s="7">
        <f t="shared" si="30"/>
        <v>0.962758</v>
      </c>
      <c r="I280" s="28">
        <f t="shared" si="32"/>
        <v>31.386343321489939</v>
      </c>
      <c r="J280" s="11">
        <v>-1.7500000000000002E-2</v>
      </c>
      <c r="K280" s="7">
        <f t="shared" si="31"/>
        <v>0.98250000000000004</v>
      </c>
      <c r="L280" s="28">
        <f t="shared" si="33"/>
        <v>8.3217688630688809</v>
      </c>
      <c r="M280" s="9">
        <f t="shared" si="34"/>
        <v>-1.9741999999999996E-2</v>
      </c>
      <c r="N280" s="11">
        <f t="shared" si="36"/>
        <v>8.7573859037181734E-2</v>
      </c>
      <c r="O280" s="9">
        <f t="shared" si="35"/>
        <v>5.950184638309846E-2</v>
      </c>
    </row>
    <row r="281" spans="6:15" x14ac:dyDescent="0.2">
      <c r="F281" s="10">
        <v>36220</v>
      </c>
      <c r="G281" s="11">
        <v>3.9105000000000001E-2</v>
      </c>
      <c r="H281" s="7">
        <f t="shared" si="30"/>
        <v>1.0391049999999999</v>
      </c>
      <c r="I281" s="28">
        <f t="shared" si="32"/>
        <v>32.613706277076801</v>
      </c>
      <c r="J281" s="11">
        <v>5.4999999999999997E-3</v>
      </c>
      <c r="K281" s="7">
        <f t="shared" si="31"/>
        <v>1.0055000000000001</v>
      </c>
      <c r="L281" s="28">
        <f t="shared" si="33"/>
        <v>8.3675385918157605</v>
      </c>
      <c r="M281" s="9">
        <f t="shared" si="34"/>
        <v>3.3605000000000003E-2</v>
      </c>
      <c r="N281" s="11">
        <f t="shared" si="36"/>
        <v>7.1799908743335195E-2</v>
      </c>
      <c r="O281" s="9">
        <f t="shared" si="35"/>
        <v>5.950184638309846E-2</v>
      </c>
    </row>
    <row r="282" spans="6:15" x14ac:dyDescent="0.2">
      <c r="F282" s="10">
        <v>36251</v>
      </c>
      <c r="G282" s="11">
        <v>4.6844999999999998E-2</v>
      </c>
      <c r="H282" s="7">
        <f t="shared" si="30"/>
        <v>1.046845</v>
      </c>
      <c r="I282" s="28">
        <f t="shared" si="32"/>
        <v>34.141495347626467</v>
      </c>
      <c r="J282" s="11">
        <v>3.2000000000000002E-3</v>
      </c>
      <c r="K282" s="7">
        <f t="shared" si="31"/>
        <v>1.0032000000000001</v>
      </c>
      <c r="L282" s="28">
        <f t="shared" si="33"/>
        <v>8.3943147153095712</v>
      </c>
      <c r="M282" s="9">
        <f t="shared" si="34"/>
        <v>4.3644999999999996E-2</v>
      </c>
      <c r="N282" s="11">
        <f t="shared" si="36"/>
        <v>0.1135668696619887</v>
      </c>
      <c r="O282" s="9">
        <f t="shared" si="35"/>
        <v>5.950184638309846E-2</v>
      </c>
    </row>
    <row r="283" spans="6:15" x14ac:dyDescent="0.2">
      <c r="F283" s="10">
        <v>36281</v>
      </c>
      <c r="G283" s="11">
        <v>-2.1000999999999999E-2</v>
      </c>
      <c r="H283" s="7">
        <f t="shared" si="30"/>
        <v>0.97899899999999995</v>
      </c>
      <c r="I283" s="28">
        <f t="shared" si="32"/>
        <v>33.424489803830959</v>
      </c>
      <c r="J283" s="11">
        <v>-8.8000000000000005E-3</v>
      </c>
      <c r="K283" s="7">
        <f t="shared" si="31"/>
        <v>0.99119999999999997</v>
      </c>
      <c r="L283" s="28">
        <f t="shared" si="33"/>
        <v>8.3204447458148465</v>
      </c>
      <c r="M283" s="9">
        <f t="shared" si="34"/>
        <v>-1.2200999999999998E-2</v>
      </c>
      <c r="N283" s="11">
        <f t="shared" si="36"/>
        <v>0.13948212276861094</v>
      </c>
      <c r="O283" s="9">
        <f t="shared" si="35"/>
        <v>5.950184638309846E-2</v>
      </c>
    </row>
    <row r="284" spans="6:15" x14ac:dyDescent="0.2">
      <c r="F284" s="10">
        <v>36312</v>
      </c>
      <c r="G284" s="11">
        <v>5.1688999999999999E-2</v>
      </c>
      <c r="H284" s="7">
        <f t="shared" si="30"/>
        <v>1.0516890000000001</v>
      </c>
      <c r="I284" s="28">
        <f t="shared" si="32"/>
        <v>35.152168257301177</v>
      </c>
      <c r="J284" s="11">
        <v>-3.2000000000000002E-3</v>
      </c>
      <c r="K284" s="7">
        <f t="shared" si="31"/>
        <v>0.99680000000000002</v>
      </c>
      <c r="L284" s="28">
        <f t="shared" si="33"/>
        <v>8.2938193226282397</v>
      </c>
      <c r="M284" s="9">
        <f t="shared" si="34"/>
        <v>5.4889E-2</v>
      </c>
      <c r="N284" s="11">
        <f t="shared" si="36"/>
        <v>0.16949000188322838</v>
      </c>
      <c r="O284" s="9">
        <f t="shared" si="35"/>
        <v>5.950184638309846E-2</v>
      </c>
    </row>
    <row r="285" spans="6:15" x14ac:dyDescent="0.2">
      <c r="F285" s="10">
        <v>36342</v>
      </c>
      <c r="G285" s="11">
        <v>-3.0939000000000001E-2</v>
      </c>
      <c r="H285" s="7">
        <f t="shared" si="30"/>
        <v>0.96906099999999995</v>
      </c>
      <c r="I285" s="28">
        <f t="shared" si="32"/>
        <v>34.064595323588534</v>
      </c>
      <c r="J285" s="11">
        <v>-4.1999999999999997E-3</v>
      </c>
      <c r="K285" s="7">
        <f t="shared" si="31"/>
        <v>0.99580000000000002</v>
      </c>
      <c r="L285" s="28">
        <f t="shared" si="33"/>
        <v>8.2589852814732012</v>
      </c>
      <c r="M285" s="9">
        <f t="shared" si="34"/>
        <v>-2.6739000000000002E-2</v>
      </c>
      <c r="N285" s="11">
        <f t="shared" si="36"/>
        <v>0.16275063463968276</v>
      </c>
      <c r="O285" s="9">
        <f t="shared" si="35"/>
        <v>5.950184638309846E-2</v>
      </c>
    </row>
    <row r="286" spans="6:15" x14ac:dyDescent="0.2">
      <c r="F286" s="10">
        <v>36373</v>
      </c>
      <c r="G286" s="11">
        <v>-9.7370000000000009E-3</v>
      </c>
      <c r="H286" s="7">
        <f t="shared" si="30"/>
        <v>0.990263</v>
      </c>
      <c r="I286" s="28">
        <f t="shared" si="32"/>
        <v>33.732908358922749</v>
      </c>
      <c r="J286" s="11">
        <v>-5.0000000000000001E-4</v>
      </c>
      <c r="K286" s="7">
        <f t="shared" si="31"/>
        <v>0.99950000000000006</v>
      </c>
      <c r="L286" s="28">
        <f t="shared" si="33"/>
        <v>8.2548557888324652</v>
      </c>
      <c r="M286" s="9">
        <f t="shared" si="34"/>
        <v>-9.2370000000000004E-3</v>
      </c>
      <c r="N286" s="11">
        <f t="shared" si="36"/>
        <v>0.38571448269389474</v>
      </c>
      <c r="O286" s="9">
        <f t="shared" si="35"/>
        <v>5.950184638309846E-2</v>
      </c>
    </row>
    <row r="287" spans="6:15" x14ac:dyDescent="0.2">
      <c r="F287" s="10">
        <v>36404</v>
      </c>
      <c r="G287" s="11">
        <v>-2.4058E-2</v>
      </c>
      <c r="H287" s="7">
        <f t="shared" si="30"/>
        <v>0.97594199999999998</v>
      </c>
      <c r="I287" s="28">
        <f t="shared" si="32"/>
        <v>32.921362049623788</v>
      </c>
      <c r="J287" s="11">
        <v>1.1599999999999999E-2</v>
      </c>
      <c r="K287" s="7">
        <f t="shared" si="31"/>
        <v>1.0116000000000001</v>
      </c>
      <c r="L287" s="28">
        <f t="shared" si="33"/>
        <v>8.3506121159829227</v>
      </c>
      <c r="M287" s="9">
        <f t="shared" si="34"/>
        <v>-3.5657999999999995E-2</v>
      </c>
      <c r="N287" s="11">
        <f t="shared" si="36"/>
        <v>0.278810302498116</v>
      </c>
      <c r="O287" s="9">
        <f t="shared" si="35"/>
        <v>5.950184638309846E-2</v>
      </c>
    </row>
    <row r="288" spans="6:15" x14ac:dyDescent="0.2">
      <c r="F288" s="10">
        <v>36434</v>
      </c>
      <c r="G288" s="11">
        <v>6.4918000000000003E-2</v>
      </c>
      <c r="H288" s="7">
        <f t="shared" si="30"/>
        <v>1.064918</v>
      </c>
      <c r="I288" s="28">
        <f t="shared" si="32"/>
        <v>35.058551031161265</v>
      </c>
      <c r="J288" s="11">
        <v>3.7000000000000002E-3</v>
      </c>
      <c r="K288" s="7">
        <f t="shared" si="31"/>
        <v>1.0037</v>
      </c>
      <c r="L288" s="28">
        <f t="shared" si="33"/>
        <v>8.3815093808120604</v>
      </c>
      <c r="M288" s="9">
        <f t="shared" si="34"/>
        <v>6.1218000000000002E-2</v>
      </c>
      <c r="N288" s="11">
        <f t="shared" si="36"/>
        <v>0.25965708643087715</v>
      </c>
      <c r="O288" s="9">
        <f t="shared" si="35"/>
        <v>5.950184638309846E-2</v>
      </c>
    </row>
    <row r="289" spans="6:15" x14ac:dyDescent="0.2">
      <c r="F289" s="10">
        <v>36465</v>
      </c>
      <c r="G289" s="11">
        <v>3.7097999999999999E-2</v>
      </c>
      <c r="H289" s="7">
        <f t="shared" si="30"/>
        <v>1.0370980000000001</v>
      </c>
      <c r="I289" s="28">
        <f t="shared" si="32"/>
        <v>36.359153157315291</v>
      </c>
      <c r="J289" s="11">
        <v>-1E-4</v>
      </c>
      <c r="K289" s="7">
        <f t="shared" si="31"/>
        <v>0.99990000000000001</v>
      </c>
      <c r="L289" s="28">
        <f t="shared" si="33"/>
        <v>8.3806712298739789</v>
      </c>
      <c r="M289" s="9">
        <f t="shared" si="34"/>
        <v>3.7198000000000002E-2</v>
      </c>
      <c r="N289" s="11">
        <f t="shared" si="36"/>
        <v>0.23394659455148403</v>
      </c>
      <c r="O289" s="9">
        <f t="shared" si="35"/>
        <v>5.950184638309846E-2</v>
      </c>
    </row>
    <row r="290" spans="6:15" x14ac:dyDescent="0.2">
      <c r="F290" s="10">
        <v>36495</v>
      </c>
      <c r="G290" s="11">
        <v>8.1227999999999995E-2</v>
      </c>
      <c r="H290" s="7">
        <f t="shared" si="30"/>
        <v>1.0812280000000001</v>
      </c>
      <c r="I290" s="28">
        <f t="shared" si="32"/>
        <v>39.312534449977697</v>
      </c>
      <c r="J290" s="11">
        <v>-4.7999999999999996E-3</v>
      </c>
      <c r="K290" s="7">
        <f t="shared" si="31"/>
        <v>0.99519999999999997</v>
      </c>
      <c r="L290" s="28">
        <f t="shared" si="33"/>
        <v>8.3404440079705839</v>
      </c>
      <c r="M290" s="9">
        <f t="shared" si="34"/>
        <v>8.6027999999999993E-2</v>
      </c>
      <c r="N290" s="11">
        <f t="shared" si="36"/>
        <v>0.26050043961195912</v>
      </c>
      <c r="O290" s="9">
        <f t="shared" si="35"/>
        <v>5.950184638309846E-2</v>
      </c>
    </row>
    <row r="291" spans="6:15" x14ac:dyDescent="0.2">
      <c r="F291" s="10">
        <v>36526</v>
      </c>
      <c r="G291" s="11">
        <v>-4.3392E-2</v>
      </c>
      <c r="H291" s="7">
        <f t="shared" si="30"/>
        <v>0.95660800000000001</v>
      </c>
      <c r="I291" s="28">
        <f t="shared" si="32"/>
        <v>37.606684955124265</v>
      </c>
      <c r="J291" s="11">
        <v>-3.3E-3</v>
      </c>
      <c r="K291" s="7">
        <f t="shared" si="31"/>
        <v>0.99670000000000003</v>
      </c>
      <c r="L291" s="28">
        <f t="shared" si="33"/>
        <v>8.3129205427442816</v>
      </c>
      <c r="M291" s="9">
        <f t="shared" si="34"/>
        <v>-4.0092000000000003E-2</v>
      </c>
      <c r="N291" s="11">
        <f t="shared" si="36"/>
        <v>0.17210806281782898</v>
      </c>
      <c r="O291" s="9">
        <f t="shared" si="35"/>
        <v>5.950184638309846E-2</v>
      </c>
    </row>
    <row r="292" spans="6:15" x14ac:dyDescent="0.2">
      <c r="F292" s="10">
        <v>36557</v>
      </c>
      <c r="G292" s="11">
        <v>2.826E-2</v>
      </c>
      <c r="H292" s="7">
        <f t="shared" si="30"/>
        <v>1.02826</v>
      </c>
      <c r="I292" s="28">
        <f t="shared" si="32"/>
        <v>38.669449871956076</v>
      </c>
      <c r="J292" s="11">
        <v>1.21E-2</v>
      </c>
      <c r="K292" s="7">
        <f t="shared" si="31"/>
        <v>1.0121</v>
      </c>
      <c r="L292" s="28">
        <f t="shared" si="33"/>
        <v>8.4135068813114877</v>
      </c>
      <c r="M292" s="9">
        <f t="shared" si="34"/>
        <v>1.6160000000000001E-2</v>
      </c>
      <c r="N292" s="11">
        <f t="shared" si="36"/>
        <v>0.22102313136990959</v>
      </c>
      <c r="O292" s="9">
        <f t="shared" si="35"/>
        <v>5.950184638309846E-2</v>
      </c>
    </row>
    <row r="293" spans="6:15" x14ac:dyDescent="0.2">
      <c r="F293" s="10">
        <v>36586</v>
      </c>
      <c r="G293" s="11">
        <v>5.7014000000000002E-2</v>
      </c>
      <c r="H293" s="7">
        <f t="shared" si="30"/>
        <v>1.0570139999999999</v>
      </c>
      <c r="I293" s="28">
        <f t="shared" si="32"/>
        <v>40.874149886955777</v>
      </c>
      <c r="J293" s="11">
        <v>1.32E-2</v>
      </c>
      <c r="K293" s="7">
        <f t="shared" si="31"/>
        <v>1.0132000000000001</v>
      </c>
      <c r="L293" s="28">
        <f t="shared" si="33"/>
        <v>8.5245651721448006</v>
      </c>
      <c r="M293" s="9">
        <f t="shared" si="34"/>
        <v>4.3814000000000006E-2</v>
      </c>
      <c r="N293" s="11">
        <f t="shared" si="36"/>
        <v>0.23451519023125167</v>
      </c>
      <c r="O293" s="9">
        <f t="shared" si="35"/>
        <v>5.950184638309846E-2</v>
      </c>
    </row>
    <row r="294" spans="6:15" x14ac:dyDescent="0.2">
      <c r="F294" s="10">
        <v>36617</v>
      </c>
      <c r="G294" s="11">
        <v>-5.8777000000000003E-2</v>
      </c>
      <c r="H294" s="7">
        <f t="shared" si="30"/>
        <v>0.94122300000000003</v>
      </c>
      <c r="I294" s="28">
        <f t="shared" si="32"/>
        <v>38.471689979050176</v>
      </c>
      <c r="J294" s="11">
        <v>-2.8999999999999998E-3</v>
      </c>
      <c r="K294" s="7">
        <f t="shared" si="31"/>
        <v>0.99709999999999999</v>
      </c>
      <c r="L294" s="28">
        <f t="shared" si="33"/>
        <v>8.4998439331455806</v>
      </c>
      <c r="M294" s="9">
        <f t="shared" si="34"/>
        <v>-5.5877000000000003E-2</v>
      </c>
      <c r="N294" s="11">
        <f t="shared" si="36"/>
        <v>0.11425933209121708</v>
      </c>
      <c r="O294" s="9">
        <f t="shared" si="35"/>
        <v>5.950184638309846E-2</v>
      </c>
    </row>
    <row r="295" spans="6:15" x14ac:dyDescent="0.2">
      <c r="F295" s="10">
        <v>36647</v>
      </c>
      <c r="G295" s="11">
        <v>-3.8663000000000003E-2</v>
      </c>
      <c r="H295" s="7">
        <f t="shared" si="30"/>
        <v>0.961337</v>
      </c>
      <c r="I295" s="28">
        <f t="shared" si="32"/>
        <v>36.984259029390159</v>
      </c>
      <c r="J295" s="11">
        <v>-5.0000000000000001E-4</v>
      </c>
      <c r="K295" s="7">
        <f t="shared" si="31"/>
        <v>0.99950000000000006</v>
      </c>
      <c r="L295" s="28">
        <f t="shared" si="33"/>
        <v>8.4955940111790085</v>
      </c>
      <c r="M295" s="9">
        <f t="shared" si="34"/>
        <v>-3.8163000000000002E-2</v>
      </c>
      <c r="N295" s="11">
        <f t="shared" si="36"/>
        <v>8.5451357706307185E-2</v>
      </c>
      <c r="O295" s="9">
        <f t="shared" si="35"/>
        <v>5.950184638309846E-2</v>
      </c>
    </row>
    <row r="296" spans="6:15" x14ac:dyDescent="0.2">
      <c r="F296" s="10">
        <v>36678</v>
      </c>
      <c r="G296" s="11">
        <v>5.0143E-2</v>
      </c>
      <c r="H296" s="7">
        <f t="shared" si="30"/>
        <v>1.050143</v>
      </c>
      <c r="I296" s="28">
        <f t="shared" si="32"/>
        <v>38.838760729900869</v>
      </c>
      <c r="J296" s="11">
        <v>2.0799999999999999E-2</v>
      </c>
      <c r="K296" s="7">
        <f t="shared" si="31"/>
        <v>1.0207999999999999</v>
      </c>
      <c r="L296" s="28">
        <f t="shared" si="33"/>
        <v>8.6723023666115306</v>
      </c>
      <c r="M296" s="9">
        <f t="shared" si="34"/>
        <v>2.9343000000000001E-2</v>
      </c>
      <c r="N296" s="11">
        <f t="shared" si="36"/>
        <v>5.9240902281610275E-2</v>
      </c>
      <c r="O296" s="9">
        <f t="shared" si="35"/>
        <v>5.950184638309846E-2</v>
      </c>
    </row>
    <row r="297" spans="6:15" x14ac:dyDescent="0.2">
      <c r="F297" s="10">
        <v>36708</v>
      </c>
      <c r="G297" s="11">
        <v>-1.9224000000000002E-2</v>
      </c>
      <c r="H297" s="7">
        <f t="shared" si="30"/>
        <v>0.98077599999999998</v>
      </c>
      <c r="I297" s="28">
        <f t="shared" si="32"/>
        <v>38.092124393629256</v>
      </c>
      <c r="J297" s="11">
        <v>9.1000000000000004E-3</v>
      </c>
      <c r="K297" s="7">
        <f t="shared" si="31"/>
        <v>1.0091000000000001</v>
      </c>
      <c r="L297" s="28">
        <f t="shared" si="33"/>
        <v>8.7512203181476966</v>
      </c>
      <c r="M297" s="9">
        <f t="shared" si="34"/>
        <v>-2.8324000000000002E-2</v>
      </c>
      <c r="N297" s="11">
        <f t="shared" si="36"/>
        <v>5.8632171459286342E-2</v>
      </c>
      <c r="O297" s="9">
        <f t="shared" si="35"/>
        <v>5.950184638309846E-2</v>
      </c>
    </row>
    <row r="298" spans="6:15" x14ac:dyDescent="0.2">
      <c r="F298" s="10">
        <v>36739</v>
      </c>
      <c r="G298" s="11">
        <v>7.6286000000000007E-2</v>
      </c>
      <c r="H298" s="7">
        <f t="shared" si="30"/>
        <v>1.0762860000000001</v>
      </c>
      <c r="I298" s="28">
        <f t="shared" si="32"/>
        <v>40.998020195121661</v>
      </c>
      <c r="J298" s="11">
        <v>1.4500000000000001E-2</v>
      </c>
      <c r="K298" s="7">
        <f t="shared" si="31"/>
        <v>1.0145</v>
      </c>
      <c r="L298" s="28">
        <f t="shared" si="33"/>
        <v>8.8781130127608385</v>
      </c>
      <c r="M298" s="9">
        <f t="shared" si="34"/>
        <v>6.1786000000000008E-2</v>
      </c>
      <c r="N298" s="11">
        <f t="shared" si="36"/>
        <v>0.13986974997956292</v>
      </c>
      <c r="O298" s="9">
        <f t="shared" si="35"/>
        <v>5.950184638309846E-2</v>
      </c>
    </row>
    <row r="299" spans="6:15" x14ac:dyDescent="0.2">
      <c r="F299" s="10">
        <v>36770</v>
      </c>
      <c r="G299" s="11">
        <v>-4.9061E-2</v>
      </c>
      <c r="H299" s="7">
        <f t="shared" si="30"/>
        <v>0.95093899999999998</v>
      </c>
      <c r="I299" s="28">
        <f t="shared" si="32"/>
        <v>38.9866163263288</v>
      </c>
      <c r="J299" s="11">
        <v>6.3E-3</v>
      </c>
      <c r="K299" s="7">
        <f t="shared" si="31"/>
        <v>1.0063</v>
      </c>
      <c r="L299" s="28">
        <f t="shared" si="33"/>
        <v>8.9340451247412318</v>
      </c>
      <c r="M299" s="9">
        <f t="shared" si="34"/>
        <v>-5.5361E-2</v>
      </c>
      <c r="N299" s="11">
        <f t="shared" si="36"/>
        <v>0.11436751450731819</v>
      </c>
      <c r="O299" s="9">
        <f t="shared" si="35"/>
        <v>5.950184638309846E-2</v>
      </c>
    </row>
    <row r="300" spans="6:15" x14ac:dyDescent="0.2">
      <c r="F300" s="10">
        <v>36800</v>
      </c>
      <c r="G300" s="11">
        <v>-2.2324E-2</v>
      </c>
      <c r="H300" s="7">
        <f t="shared" si="30"/>
        <v>0.97767599999999999</v>
      </c>
      <c r="I300" s="28">
        <f t="shared" si="32"/>
        <v>38.116279103459838</v>
      </c>
      <c r="J300" s="11">
        <v>6.6E-3</v>
      </c>
      <c r="K300" s="7">
        <f t="shared" si="31"/>
        <v>1.0065999999999999</v>
      </c>
      <c r="L300" s="28">
        <f t="shared" si="33"/>
        <v>8.9930098225645239</v>
      </c>
      <c r="M300" s="9">
        <f t="shared" si="34"/>
        <v>-2.8923999999999998E-2</v>
      </c>
      <c r="N300" s="11">
        <f t="shared" si="36"/>
        <v>1.4259481727723289E-2</v>
      </c>
      <c r="O300" s="9">
        <f t="shared" si="35"/>
        <v>5.950184638309846E-2</v>
      </c>
    </row>
    <row r="301" spans="6:15" x14ac:dyDescent="0.2">
      <c r="F301" s="10">
        <v>36831</v>
      </c>
      <c r="G301" s="11">
        <v>-0.101771</v>
      </c>
      <c r="H301" s="7">
        <f t="shared" si="30"/>
        <v>0.89822899999999994</v>
      </c>
      <c r="I301" s="28">
        <f t="shared" si="32"/>
        <v>34.237147262821622</v>
      </c>
      <c r="J301" s="11">
        <v>1.6400000000000001E-2</v>
      </c>
      <c r="K301" s="7">
        <f t="shared" si="31"/>
        <v>1.0164</v>
      </c>
      <c r="L301" s="28">
        <f t="shared" si="33"/>
        <v>9.1404951836545809</v>
      </c>
      <c r="M301" s="9">
        <f t="shared" si="34"/>
        <v>-0.118171</v>
      </c>
      <c r="N301" s="11">
        <f t="shared" si="36"/>
        <v>-0.14902621160318807</v>
      </c>
      <c r="O301" s="9">
        <f t="shared" si="35"/>
        <v>5.950184638309846E-2</v>
      </c>
    </row>
    <row r="302" spans="6:15" x14ac:dyDescent="0.2">
      <c r="F302" s="10">
        <v>36861</v>
      </c>
      <c r="G302" s="11">
        <v>1.7148E-2</v>
      </c>
      <c r="H302" s="7">
        <f t="shared" si="30"/>
        <v>1.0171479999999999</v>
      </c>
      <c r="I302" s="28">
        <f t="shared" si="32"/>
        <v>34.824245864084489</v>
      </c>
      <c r="J302" s="11">
        <v>1.8599999999999998E-2</v>
      </c>
      <c r="K302" s="7">
        <f t="shared" si="31"/>
        <v>1.0185999999999999</v>
      </c>
      <c r="L302" s="28">
        <f t="shared" si="33"/>
        <v>9.3105083940705562</v>
      </c>
      <c r="M302" s="9">
        <f t="shared" si="34"/>
        <v>-1.4519999999999984E-3</v>
      </c>
      <c r="N302" s="11">
        <f t="shared" si="36"/>
        <v>-0.23047788545067449</v>
      </c>
      <c r="O302" s="9">
        <f t="shared" si="35"/>
        <v>5.950184638309846E-2</v>
      </c>
    </row>
    <row r="303" spans="6:15" x14ac:dyDescent="0.2">
      <c r="F303" s="10">
        <v>36892</v>
      </c>
      <c r="G303" s="11">
        <v>3.7696E-2</v>
      </c>
      <c r="H303" s="7">
        <f t="shared" si="30"/>
        <v>1.037696</v>
      </c>
      <c r="I303" s="28">
        <f t="shared" si="32"/>
        <v>36.136980636177015</v>
      </c>
      <c r="J303" s="11">
        <v>1.6299999999999999E-2</v>
      </c>
      <c r="K303" s="7">
        <f t="shared" si="31"/>
        <v>1.0163</v>
      </c>
      <c r="L303" s="28">
        <f t="shared" si="33"/>
        <v>9.4622696808939057</v>
      </c>
      <c r="M303" s="9">
        <f t="shared" si="34"/>
        <v>2.1396000000000002E-2</v>
      </c>
      <c r="N303" s="11">
        <f t="shared" si="36"/>
        <v>-0.17734150323797071</v>
      </c>
      <c r="O303" s="9">
        <f t="shared" si="35"/>
        <v>5.950184638309846E-2</v>
      </c>
    </row>
    <row r="304" spans="6:15" x14ac:dyDescent="0.2">
      <c r="F304" s="10">
        <v>36923</v>
      </c>
      <c r="G304" s="11">
        <v>-9.6623000000000001E-2</v>
      </c>
      <c r="H304" s="7">
        <f t="shared" si="30"/>
        <v>0.90337699999999999</v>
      </c>
      <c r="I304" s="28">
        <f t="shared" si="32"/>
        <v>32.645317156167685</v>
      </c>
      <c r="J304" s="11">
        <v>8.6999999999999994E-3</v>
      </c>
      <c r="K304" s="7">
        <f t="shared" si="31"/>
        <v>1.0086999999999999</v>
      </c>
      <c r="L304" s="28">
        <f t="shared" si="33"/>
        <v>9.5445914271176822</v>
      </c>
      <c r="M304" s="9">
        <f t="shared" si="34"/>
        <v>-0.105323</v>
      </c>
      <c r="N304" s="11">
        <f t="shared" si="36"/>
        <v>-0.29022207533326638</v>
      </c>
      <c r="O304" s="9">
        <f t="shared" si="35"/>
        <v>5.950184638309846E-2</v>
      </c>
    </row>
    <row r="305" spans="6:15" x14ac:dyDescent="0.2">
      <c r="F305" s="10">
        <v>36951</v>
      </c>
      <c r="G305" s="11">
        <v>-6.8166000000000004E-2</v>
      </c>
      <c r="H305" s="7">
        <f t="shared" si="30"/>
        <v>0.93183400000000005</v>
      </c>
      <c r="I305" s="28">
        <f t="shared" si="32"/>
        <v>30.420016466900361</v>
      </c>
      <c r="J305" s="11">
        <v>5.0000000000000001E-3</v>
      </c>
      <c r="K305" s="7">
        <f t="shared" si="31"/>
        <v>1.0049999999999999</v>
      </c>
      <c r="L305" s="28">
        <f t="shared" si="33"/>
        <v>9.5923143842532692</v>
      </c>
      <c r="M305" s="9">
        <f t="shared" si="34"/>
        <v>-7.3166000000000009E-2</v>
      </c>
      <c r="N305" s="11">
        <f t="shared" si="36"/>
        <v>-0.38101949837811067</v>
      </c>
      <c r="O305" s="9">
        <f t="shared" si="35"/>
        <v>5.950184638309846E-2</v>
      </c>
    </row>
    <row r="306" spans="6:15" x14ac:dyDescent="0.2">
      <c r="F306" s="10">
        <v>36982</v>
      </c>
      <c r="G306" s="11">
        <v>8.3351999999999996E-2</v>
      </c>
      <c r="H306" s="7">
        <f t="shared" si="30"/>
        <v>1.0833520000000001</v>
      </c>
      <c r="I306" s="28">
        <f t="shared" si="32"/>
        <v>32.955585679449442</v>
      </c>
      <c r="J306" s="11">
        <v>-4.1999999999999997E-3</v>
      </c>
      <c r="K306" s="7">
        <f t="shared" si="31"/>
        <v>0.99580000000000002</v>
      </c>
      <c r="L306" s="28">
        <f t="shared" si="33"/>
        <v>9.5520266638394062</v>
      </c>
      <c r="M306" s="9">
        <f t="shared" si="34"/>
        <v>8.7551999999999991E-2</v>
      </c>
      <c r="N306" s="11">
        <f t="shared" si="36"/>
        <v>-0.2671693443887283</v>
      </c>
      <c r="O306" s="9">
        <f t="shared" si="35"/>
        <v>5.950184638309846E-2</v>
      </c>
    </row>
    <row r="307" spans="6:15" x14ac:dyDescent="0.2">
      <c r="F307" s="10">
        <v>37012</v>
      </c>
      <c r="G307" s="11">
        <v>1.0127000000000001E-2</v>
      </c>
      <c r="H307" s="7">
        <f t="shared" si="30"/>
        <v>1.010127</v>
      </c>
      <c r="I307" s="28">
        <f t="shared" si="32"/>
        <v>33.289326895625223</v>
      </c>
      <c r="J307" s="11">
        <v>6.0000000000000001E-3</v>
      </c>
      <c r="K307" s="7">
        <f t="shared" si="31"/>
        <v>1.006</v>
      </c>
      <c r="L307" s="28">
        <f t="shared" si="33"/>
        <v>9.6093388238224424</v>
      </c>
      <c r="M307" s="9">
        <f t="shared" si="34"/>
        <v>4.1270000000000005E-3</v>
      </c>
      <c r="N307" s="11">
        <f t="shared" si="36"/>
        <v>-0.23100228932106348</v>
      </c>
      <c r="O307" s="9">
        <f t="shared" si="35"/>
        <v>5.950184638309846E-2</v>
      </c>
    </row>
    <row r="308" spans="6:15" x14ac:dyDescent="0.2">
      <c r="F308" s="10">
        <v>37043</v>
      </c>
      <c r="G308" s="11">
        <v>-1.6524E-2</v>
      </c>
      <c r="H308" s="7">
        <f t="shared" si="30"/>
        <v>0.98347600000000002</v>
      </c>
      <c r="I308" s="28">
        <f t="shared" si="32"/>
        <v>32.739254058001912</v>
      </c>
      <c r="J308" s="11">
        <v>3.8E-3</v>
      </c>
      <c r="K308" s="7">
        <f t="shared" si="31"/>
        <v>1.0038</v>
      </c>
      <c r="L308" s="28">
        <f t="shared" si="33"/>
        <v>9.6458543113529682</v>
      </c>
      <c r="M308" s="9">
        <f t="shared" si="34"/>
        <v>-2.0324000000000002E-2</v>
      </c>
      <c r="N308" s="11">
        <f t="shared" si="36"/>
        <v>-0.26930680936092799</v>
      </c>
      <c r="O308" s="9">
        <f t="shared" si="35"/>
        <v>5.950184638309846E-2</v>
      </c>
    </row>
    <row r="309" spans="6:15" x14ac:dyDescent="0.2">
      <c r="F309" s="10">
        <v>37073</v>
      </c>
      <c r="G309" s="11">
        <v>-1.779E-2</v>
      </c>
      <c r="H309" s="7">
        <f t="shared" si="30"/>
        <v>0.98221000000000003</v>
      </c>
      <c r="I309" s="28">
        <f t="shared" si="32"/>
        <v>32.156822728310061</v>
      </c>
      <c r="J309" s="11">
        <v>2.24E-2</v>
      </c>
      <c r="K309" s="7">
        <f t="shared" si="31"/>
        <v>1.0224</v>
      </c>
      <c r="L309" s="28">
        <f t="shared" si="33"/>
        <v>9.8619214479272745</v>
      </c>
      <c r="M309" s="9">
        <f t="shared" si="34"/>
        <v>-4.0190000000000003E-2</v>
      </c>
      <c r="N309" s="11">
        <f t="shared" si="36"/>
        <v>-0.28273397529865785</v>
      </c>
      <c r="O309" s="9">
        <f t="shared" si="35"/>
        <v>5.950184638309846E-2</v>
      </c>
    </row>
    <row r="310" spans="6:15" x14ac:dyDescent="0.2">
      <c r="F310" s="10">
        <v>37104</v>
      </c>
      <c r="G310" s="11">
        <v>-6.0742999999999998E-2</v>
      </c>
      <c r="H310" s="7">
        <f t="shared" si="30"/>
        <v>0.93925700000000001</v>
      </c>
      <c r="I310" s="28">
        <f t="shared" si="32"/>
        <v>30.203520845324324</v>
      </c>
      <c r="J310" s="11">
        <v>1.15E-2</v>
      </c>
      <c r="K310" s="7">
        <f t="shared" si="31"/>
        <v>1.0115000000000001</v>
      </c>
      <c r="L310" s="28">
        <f t="shared" si="33"/>
        <v>9.9753335445784383</v>
      </c>
      <c r="M310" s="9">
        <f t="shared" si="34"/>
        <v>-7.2243000000000002E-2</v>
      </c>
      <c r="N310" s="11">
        <f t="shared" si="36"/>
        <v>-0.38688031861588634</v>
      </c>
      <c r="O310" s="9">
        <f t="shared" si="35"/>
        <v>5.950184638309846E-2</v>
      </c>
    </row>
    <row r="311" spans="6:15" x14ac:dyDescent="0.2">
      <c r="F311" s="10">
        <v>37135</v>
      </c>
      <c r="G311" s="11">
        <v>-8.9641999999999999E-2</v>
      </c>
      <c r="H311" s="7">
        <f t="shared" si="30"/>
        <v>0.910358</v>
      </c>
      <c r="I311" s="28">
        <f t="shared" si="32"/>
        <v>27.496016829707759</v>
      </c>
      <c r="J311" s="11">
        <v>1.1599999999999999E-2</v>
      </c>
      <c r="K311" s="7">
        <f t="shared" si="31"/>
        <v>1.0116000000000001</v>
      </c>
      <c r="L311" s="28">
        <f t="shared" si="33"/>
        <v>10.091047413695549</v>
      </c>
      <c r="M311" s="9">
        <f t="shared" si="34"/>
        <v>-0.101242</v>
      </c>
      <c r="N311" s="11">
        <f t="shared" si="36"/>
        <v>-0.42423676269212518</v>
      </c>
      <c r="O311" s="9">
        <f t="shared" si="35"/>
        <v>5.950184638309846E-2</v>
      </c>
    </row>
    <row r="312" spans="6:15" x14ac:dyDescent="0.2">
      <c r="F312" s="10">
        <v>37165</v>
      </c>
      <c r="G312" s="11">
        <v>2.7064999999999999E-2</v>
      </c>
      <c r="H312" s="7">
        <f t="shared" si="30"/>
        <v>1.0270649999999999</v>
      </c>
      <c r="I312" s="28">
        <f t="shared" si="32"/>
        <v>28.240196525203796</v>
      </c>
      <c r="J312" s="11">
        <v>2.0899999999999998E-2</v>
      </c>
      <c r="K312" s="7">
        <f t="shared" si="31"/>
        <v>1.0208999999999999</v>
      </c>
      <c r="L312" s="28">
        <f t="shared" si="33"/>
        <v>10.301950304641785</v>
      </c>
      <c r="M312" s="9">
        <f t="shared" si="34"/>
        <v>6.1650000000000003E-3</v>
      </c>
      <c r="N312" s="11">
        <f t="shared" si="36"/>
        <v>-0.4046549363780515</v>
      </c>
      <c r="O312" s="9">
        <f t="shared" si="35"/>
        <v>5.950184638309846E-2</v>
      </c>
    </row>
    <row r="313" spans="6:15" x14ac:dyDescent="0.2">
      <c r="F313" s="10">
        <v>37196</v>
      </c>
      <c r="G313" s="11">
        <v>7.6834E-2</v>
      </c>
      <c r="H313" s="7">
        <f t="shared" si="30"/>
        <v>1.0768340000000001</v>
      </c>
      <c r="I313" s="28">
        <f t="shared" si="32"/>
        <v>30.410003785021306</v>
      </c>
      <c r="J313" s="11">
        <v>-1.38E-2</v>
      </c>
      <c r="K313" s="7">
        <f t="shared" si="31"/>
        <v>0.98619999999999997</v>
      </c>
      <c r="L313" s="28">
        <f t="shared" si="33"/>
        <v>10.159783390437727</v>
      </c>
      <c r="M313" s="9">
        <f t="shared" si="34"/>
        <v>9.0633999999999992E-2</v>
      </c>
      <c r="N313" s="11">
        <f t="shared" si="36"/>
        <v>-0.22329681942711377</v>
      </c>
      <c r="O313" s="9">
        <f t="shared" si="35"/>
        <v>5.950184638309846E-2</v>
      </c>
    </row>
    <row r="314" spans="6:15" x14ac:dyDescent="0.2">
      <c r="F314" s="10">
        <v>37226</v>
      </c>
      <c r="G314" s="11">
        <v>1.7496999999999999E-2</v>
      </c>
      <c r="H314" s="7">
        <f t="shared" si="30"/>
        <v>1.0174970000000001</v>
      </c>
      <c r="I314" s="28">
        <f t="shared" si="32"/>
        <v>30.942087621247826</v>
      </c>
      <c r="J314" s="11">
        <v>-6.4000000000000003E-3</v>
      </c>
      <c r="K314" s="7">
        <f t="shared" si="31"/>
        <v>0.99360000000000004</v>
      </c>
      <c r="L314" s="28">
        <f t="shared" si="33"/>
        <v>10.094760776738926</v>
      </c>
      <c r="M314" s="9">
        <f t="shared" si="34"/>
        <v>2.3896999999999998E-2</v>
      </c>
      <c r="N314" s="11">
        <f t="shared" si="36"/>
        <v>-0.1957116372967318</v>
      </c>
      <c r="O314" s="9">
        <f t="shared" si="35"/>
        <v>5.950184638309846E-2</v>
      </c>
    </row>
    <row r="315" spans="6:15" x14ac:dyDescent="0.2">
      <c r="F315" s="10">
        <v>37257</v>
      </c>
      <c r="G315" s="11">
        <v>-1.3013E-2</v>
      </c>
      <c r="H315" s="7">
        <f t="shared" si="30"/>
        <v>0.98698699999999995</v>
      </c>
      <c r="I315" s="28">
        <f t="shared" si="32"/>
        <v>30.539438235032527</v>
      </c>
      <c r="J315" s="11">
        <v>8.0999999999999996E-3</v>
      </c>
      <c r="K315" s="7">
        <f t="shared" si="31"/>
        <v>1.0081</v>
      </c>
      <c r="L315" s="28">
        <f t="shared" si="33"/>
        <v>10.176528339030511</v>
      </c>
      <c r="M315" s="9">
        <f t="shared" si="34"/>
        <v>-2.1113E-2</v>
      </c>
      <c r="N315" s="11">
        <f t="shared" si="36"/>
        <v>-0.23038281843397557</v>
      </c>
      <c r="O315" s="9">
        <f t="shared" si="35"/>
        <v>5.950184638309846E-2</v>
      </c>
    </row>
    <row r="316" spans="6:15" x14ac:dyDescent="0.2">
      <c r="F316" s="10">
        <v>37288</v>
      </c>
      <c r="G316" s="11">
        <v>-2.1668E-2</v>
      </c>
      <c r="H316" s="7">
        <f t="shared" si="30"/>
        <v>0.97833199999999998</v>
      </c>
      <c r="I316" s="28">
        <f t="shared" si="32"/>
        <v>29.877709687355843</v>
      </c>
      <c r="J316" s="11">
        <v>9.7000000000000003E-3</v>
      </c>
      <c r="K316" s="7">
        <f t="shared" si="31"/>
        <v>1.0097</v>
      </c>
      <c r="L316" s="28">
        <f t="shared" si="33"/>
        <v>10.275240663919108</v>
      </c>
      <c r="M316" s="9">
        <f t="shared" si="34"/>
        <v>-3.1368E-2</v>
      </c>
      <c r="N316" s="11">
        <f t="shared" si="36"/>
        <v>-0.16132921254052712</v>
      </c>
      <c r="O316" s="9">
        <f t="shared" si="35"/>
        <v>5.950184638309846E-2</v>
      </c>
    </row>
    <row r="317" spans="6:15" x14ac:dyDescent="0.2">
      <c r="F317" s="10">
        <v>37316</v>
      </c>
      <c r="G317" s="11">
        <v>4.3763999999999997E-2</v>
      </c>
      <c r="H317" s="7">
        <f t="shared" si="30"/>
        <v>1.0437639999999999</v>
      </c>
      <c r="I317" s="28">
        <f t="shared" si="32"/>
        <v>31.185277774113281</v>
      </c>
      <c r="J317" s="11">
        <v>-1.66E-2</v>
      </c>
      <c r="K317" s="7">
        <f t="shared" si="31"/>
        <v>0.98340000000000005</v>
      </c>
      <c r="L317" s="28">
        <f t="shared" si="33"/>
        <v>10.104671668898051</v>
      </c>
      <c r="M317" s="9">
        <f t="shared" si="34"/>
        <v>6.0364000000000001E-2</v>
      </c>
      <c r="N317" s="11">
        <f t="shared" si="36"/>
        <v>-2.8256807022004837E-2</v>
      </c>
      <c r="O317" s="9">
        <f t="shared" si="35"/>
        <v>5.950184638309846E-2</v>
      </c>
    </row>
    <row r="318" spans="6:15" x14ac:dyDescent="0.2">
      <c r="F318" s="10">
        <v>37347</v>
      </c>
      <c r="G318" s="11">
        <v>-5.0449000000000001E-2</v>
      </c>
      <c r="H318" s="7">
        <f t="shared" si="30"/>
        <v>0.94955100000000003</v>
      </c>
      <c r="I318" s="28">
        <f t="shared" si="32"/>
        <v>29.612011695687041</v>
      </c>
      <c r="J318" s="11">
        <v>1.9400000000000001E-2</v>
      </c>
      <c r="K318" s="7">
        <f t="shared" si="31"/>
        <v>1.0194000000000001</v>
      </c>
      <c r="L318" s="28">
        <f t="shared" si="33"/>
        <v>10.300702299274674</v>
      </c>
      <c r="M318" s="9">
        <f t="shared" si="34"/>
        <v>-6.9848999999999994E-2</v>
      </c>
      <c r="N318" s="11">
        <f t="shared" si="36"/>
        <v>-0.17983569479303907</v>
      </c>
      <c r="O318" s="9">
        <f t="shared" si="35"/>
        <v>5.950184638309846E-2</v>
      </c>
    </row>
    <row r="319" spans="6:15" x14ac:dyDescent="0.2">
      <c r="F319" s="10">
        <v>37377</v>
      </c>
      <c r="G319" s="11">
        <v>-1.2193000000000001E-2</v>
      </c>
      <c r="H319" s="7">
        <f t="shared" si="30"/>
        <v>0.98780699999999999</v>
      </c>
      <c r="I319" s="28">
        <f t="shared" si="32"/>
        <v>29.25095243708153</v>
      </c>
      <c r="J319" s="11">
        <v>8.5000000000000006E-3</v>
      </c>
      <c r="K319" s="7">
        <f t="shared" si="31"/>
        <v>1.0085</v>
      </c>
      <c r="L319" s="28">
        <f t="shared" si="33"/>
        <v>10.388258268818507</v>
      </c>
      <c r="M319" s="9">
        <f t="shared" si="34"/>
        <v>-2.0693000000000003E-2</v>
      </c>
      <c r="N319" s="11">
        <f t="shared" si="36"/>
        <v>-0.20236997708395954</v>
      </c>
      <c r="O319" s="9">
        <f t="shared" si="35"/>
        <v>5.950184638309846E-2</v>
      </c>
    </row>
    <row r="320" spans="6:15" x14ac:dyDescent="0.2">
      <c r="F320" s="10">
        <v>37408</v>
      </c>
      <c r="G320" s="11">
        <v>-7.1285000000000001E-2</v>
      </c>
      <c r="H320" s="7">
        <f t="shared" si="30"/>
        <v>0.92871499999999996</v>
      </c>
      <c r="I320" s="28">
        <f t="shared" si="32"/>
        <v>27.165798292604173</v>
      </c>
      <c r="J320" s="11">
        <v>8.6999999999999994E-3</v>
      </c>
      <c r="K320" s="7">
        <f t="shared" si="31"/>
        <v>1.0086999999999999</v>
      </c>
      <c r="L320" s="28">
        <f t="shared" si="33"/>
        <v>10.478636115757228</v>
      </c>
      <c r="M320" s="9">
        <f t="shared" si="34"/>
        <v>-7.9985000000000001E-2</v>
      </c>
      <c r="N320" s="11">
        <f t="shared" si="36"/>
        <v>-0.25657343673555855</v>
      </c>
      <c r="O320" s="9">
        <f t="shared" si="35"/>
        <v>5.950184638309846E-2</v>
      </c>
    </row>
    <row r="321" spans="6:15" x14ac:dyDescent="0.2">
      <c r="F321" s="10">
        <v>37438</v>
      </c>
      <c r="G321" s="11">
        <v>-8.0225000000000005E-2</v>
      </c>
      <c r="H321" s="7">
        <f t="shared" si="30"/>
        <v>0.91977500000000001</v>
      </c>
      <c r="I321" s="28">
        <f t="shared" si="32"/>
        <v>24.986422124580002</v>
      </c>
      <c r="J321" s="11">
        <v>1.21E-2</v>
      </c>
      <c r="K321" s="7">
        <f t="shared" si="31"/>
        <v>1.0121</v>
      </c>
      <c r="L321" s="28">
        <f t="shared" si="33"/>
        <v>10.605427612757889</v>
      </c>
      <c r="M321" s="9">
        <f t="shared" si="34"/>
        <v>-9.2325000000000004E-2</v>
      </c>
      <c r="N321" s="11">
        <f t="shared" si="36"/>
        <v>-0.29837386043725489</v>
      </c>
      <c r="O321" s="9">
        <f t="shared" si="35"/>
        <v>5.950184638309846E-2</v>
      </c>
    </row>
    <row r="322" spans="6:15" x14ac:dyDescent="0.2">
      <c r="F322" s="10">
        <v>37469</v>
      </c>
      <c r="G322" s="11">
        <v>6.4809999999999998E-3</v>
      </c>
      <c r="H322" s="7">
        <f t="shared" si="30"/>
        <v>1.006481</v>
      </c>
      <c r="I322" s="28">
        <f t="shared" si="32"/>
        <v>25.148359126369403</v>
      </c>
      <c r="J322" s="11">
        <v>1.6899999999999998E-2</v>
      </c>
      <c r="K322" s="7">
        <f t="shared" si="31"/>
        <v>1.0168999999999999</v>
      </c>
      <c r="L322" s="28">
        <f t="shared" si="33"/>
        <v>10.784659339413498</v>
      </c>
      <c r="M322" s="9">
        <f t="shared" si="34"/>
        <v>-1.0418999999999998E-2</v>
      </c>
      <c r="N322" s="11">
        <f t="shared" si="36"/>
        <v>-0.24850265329615162</v>
      </c>
      <c r="O322" s="9">
        <f t="shared" si="35"/>
        <v>5.950184638309846E-2</v>
      </c>
    </row>
    <row r="323" spans="6:15" x14ac:dyDescent="0.2">
      <c r="F323" s="10">
        <v>37500</v>
      </c>
      <c r="G323" s="11">
        <v>-0.101927</v>
      </c>
      <c r="H323" s="7">
        <f t="shared" ref="H323:H386" si="37">1+G323</f>
        <v>0.89807300000000001</v>
      </c>
      <c r="I323" s="28">
        <f t="shared" si="32"/>
        <v>22.585062325695951</v>
      </c>
      <c r="J323" s="11">
        <v>1.6199999999999999E-2</v>
      </c>
      <c r="K323" s="7">
        <f t="shared" ref="K323:K386" si="38">1+J323</f>
        <v>1.0162</v>
      </c>
      <c r="L323" s="28">
        <f t="shared" si="33"/>
        <v>10.959370820711996</v>
      </c>
      <c r="M323" s="9">
        <f t="shared" si="34"/>
        <v>-0.11812700000000001</v>
      </c>
      <c r="N323" s="11">
        <f t="shared" si="36"/>
        <v>-0.26465492136946644</v>
      </c>
      <c r="O323" s="9">
        <f t="shared" si="35"/>
        <v>5.950184638309846E-2</v>
      </c>
    </row>
    <row r="324" spans="6:15" x14ac:dyDescent="0.2">
      <c r="F324" s="10">
        <v>37530</v>
      </c>
      <c r="G324" s="11">
        <v>7.9500000000000001E-2</v>
      </c>
      <c r="H324" s="7">
        <f t="shared" si="37"/>
        <v>1.0794999999999999</v>
      </c>
      <c r="I324" s="28">
        <f t="shared" ref="I324:I387" si="39">I323*H324</f>
        <v>24.380574780588777</v>
      </c>
      <c r="J324" s="11">
        <v>-4.5999999999999999E-3</v>
      </c>
      <c r="K324" s="7">
        <f t="shared" si="38"/>
        <v>0.99539999999999995</v>
      </c>
      <c r="L324" s="28">
        <f t="shared" ref="L324:L387" si="40">L323*K324</f>
        <v>10.908957714936721</v>
      </c>
      <c r="M324" s="9">
        <f t="shared" si="34"/>
        <v>8.4100000000000008E-2</v>
      </c>
      <c r="N324" s="11">
        <f t="shared" si="36"/>
        <v>-0.19559280846364391</v>
      </c>
      <c r="O324" s="9">
        <f t="shared" si="35"/>
        <v>5.950184638309846E-2</v>
      </c>
    </row>
    <row r="325" spans="6:15" x14ac:dyDescent="0.2">
      <c r="F325" s="10">
        <v>37561</v>
      </c>
      <c r="G325" s="11">
        <v>6.0330000000000002E-2</v>
      </c>
      <c r="H325" s="7">
        <f t="shared" si="37"/>
        <v>1.06033</v>
      </c>
      <c r="I325" s="28">
        <f t="shared" si="39"/>
        <v>25.851454857101697</v>
      </c>
      <c r="J325" s="11">
        <v>-2.9999999999999997E-4</v>
      </c>
      <c r="K325" s="7">
        <f t="shared" si="38"/>
        <v>0.99970000000000003</v>
      </c>
      <c r="L325" s="28">
        <f t="shared" si="40"/>
        <v>10.905685027622241</v>
      </c>
      <c r="M325" s="9">
        <f t="shared" si="34"/>
        <v>6.0630000000000003E-2</v>
      </c>
      <c r="N325" s="11">
        <f t="shared" si="36"/>
        <v>-0.22332001923586609</v>
      </c>
      <c r="O325" s="9">
        <f t="shared" si="35"/>
        <v>5.950184638309846E-2</v>
      </c>
    </row>
    <row r="326" spans="6:15" x14ac:dyDescent="0.2">
      <c r="F326" s="10">
        <v>37591</v>
      </c>
      <c r="G326" s="11">
        <v>-5.6209000000000002E-2</v>
      </c>
      <c r="H326" s="7">
        <f t="shared" si="37"/>
        <v>0.94379100000000005</v>
      </c>
      <c r="I326" s="28">
        <f t="shared" si="39"/>
        <v>24.39837043103887</v>
      </c>
      <c r="J326" s="11">
        <v>2.07E-2</v>
      </c>
      <c r="K326" s="7">
        <f t="shared" si="38"/>
        <v>1.0206999999999999</v>
      </c>
      <c r="L326" s="28">
        <f t="shared" si="40"/>
        <v>11.131432707694021</v>
      </c>
      <c r="M326" s="9">
        <f t="shared" si="34"/>
        <v>-7.6909000000000005E-2</v>
      </c>
      <c r="N326" s="11">
        <f t="shared" si="36"/>
        <v>-0.31417678715226838</v>
      </c>
      <c r="O326" s="9">
        <f t="shared" si="35"/>
        <v>5.950184638309846E-2</v>
      </c>
    </row>
    <row r="327" spans="6:15" x14ac:dyDescent="0.2">
      <c r="F327" s="10">
        <v>37622</v>
      </c>
      <c r="G327" s="11">
        <v>-2.4537E-2</v>
      </c>
      <c r="H327" s="7">
        <f t="shared" si="37"/>
        <v>0.97546299999999997</v>
      </c>
      <c r="I327" s="28">
        <f t="shared" si="39"/>
        <v>23.799707615772469</v>
      </c>
      <c r="J327" s="11">
        <v>8.9999999999999998E-4</v>
      </c>
      <c r="K327" s="7">
        <f t="shared" si="38"/>
        <v>1.0008999999999999</v>
      </c>
      <c r="L327" s="28">
        <f t="shared" si="40"/>
        <v>11.141450997130944</v>
      </c>
      <c r="M327" s="9">
        <f t="shared" si="34"/>
        <v>-2.5437000000000001E-2</v>
      </c>
      <c r="N327" s="11">
        <f t="shared" si="36"/>
        <v>-0.31550786187596414</v>
      </c>
      <c r="O327" s="9">
        <f t="shared" si="35"/>
        <v>5.950184638309846E-2</v>
      </c>
    </row>
    <row r="328" spans="6:15" x14ac:dyDescent="0.2">
      <c r="F328" s="10">
        <v>37653</v>
      </c>
      <c r="G328" s="11">
        <v>-1.7892999999999999E-2</v>
      </c>
      <c r="H328" s="7">
        <f t="shared" si="37"/>
        <v>0.98210699999999995</v>
      </c>
      <c r="I328" s="28">
        <f t="shared" si="39"/>
        <v>23.373859447403451</v>
      </c>
      <c r="J328" s="11">
        <v>1.38E-2</v>
      </c>
      <c r="K328" s="7">
        <f t="shared" si="38"/>
        <v>1.0138</v>
      </c>
      <c r="L328" s="28">
        <f t="shared" si="40"/>
        <v>11.295203020891352</v>
      </c>
      <c r="M328" s="9">
        <f t="shared" si="34"/>
        <v>-3.1692999999999999E-2</v>
      </c>
      <c r="N328" s="11">
        <f t="shared" si="36"/>
        <v>-0.31694644055786281</v>
      </c>
      <c r="O328" s="9">
        <f t="shared" si="35"/>
        <v>5.950184638309846E-2</v>
      </c>
    </row>
    <row r="329" spans="6:15" x14ac:dyDescent="0.2">
      <c r="F329" s="10">
        <v>37681</v>
      </c>
      <c r="G329" s="11">
        <v>1.191E-2</v>
      </c>
      <c r="H329" s="7">
        <f t="shared" si="37"/>
        <v>1.0119100000000001</v>
      </c>
      <c r="I329" s="28">
        <f t="shared" si="39"/>
        <v>23.652242113422027</v>
      </c>
      <c r="J329" s="11">
        <v>-8.0000000000000004E-4</v>
      </c>
      <c r="K329" s="7">
        <f t="shared" si="38"/>
        <v>0.99919999999999998</v>
      </c>
      <c r="L329" s="28">
        <f t="shared" si="40"/>
        <v>11.286166858474639</v>
      </c>
      <c r="M329" s="9">
        <f t="shared" si="34"/>
        <v>1.2710000000000001E-2</v>
      </c>
      <c r="N329" s="11">
        <f t="shared" si="36"/>
        <v>-0.35848307223766773</v>
      </c>
      <c r="O329" s="9">
        <f t="shared" si="35"/>
        <v>5.950184638309846E-2</v>
      </c>
    </row>
    <row r="330" spans="6:15" x14ac:dyDescent="0.2">
      <c r="F330" s="10">
        <v>37712</v>
      </c>
      <c r="G330" s="11">
        <v>8.2712999999999995E-2</v>
      </c>
      <c r="H330" s="7">
        <f t="shared" si="37"/>
        <v>1.082713</v>
      </c>
      <c r="I330" s="28">
        <f t="shared" si="39"/>
        <v>25.608590015349503</v>
      </c>
      <c r="J330" s="11">
        <v>8.3000000000000001E-3</v>
      </c>
      <c r="K330" s="7">
        <f t="shared" si="38"/>
        <v>1.0083</v>
      </c>
      <c r="L330" s="28">
        <f t="shared" si="40"/>
        <v>11.379842043399977</v>
      </c>
      <c r="M330" s="9">
        <f t="shared" ref="M330:M393" si="41">G330-J330</f>
        <v>7.4412999999999993E-2</v>
      </c>
      <c r="N330" s="11">
        <f t="shared" si="36"/>
        <v>-0.23995957558243675</v>
      </c>
      <c r="O330" s="9">
        <f t="shared" si="35"/>
        <v>5.950184638309846E-2</v>
      </c>
    </row>
    <row r="331" spans="6:15" x14ac:dyDescent="0.2">
      <c r="F331" s="10">
        <v>37742</v>
      </c>
      <c r="G331" s="11">
        <v>6.1124999999999999E-2</v>
      </c>
      <c r="H331" s="7">
        <f t="shared" si="37"/>
        <v>1.0611250000000001</v>
      </c>
      <c r="I331" s="28">
        <f t="shared" si="39"/>
        <v>27.173915080037744</v>
      </c>
      <c r="J331" s="11">
        <v>1.8599999999999998E-2</v>
      </c>
      <c r="K331" s="7">
        <f t="shared" si="38"/>
        <v>1.0185999999999999</v>
      </c>
      <c r="L331" s="28">
        <f t="shared" si="40"/>
        <v>11.591507105407215</v>
      </c>
      <c r="M331" s="9">
        <f t="shared" si="41"/>
        <v>4.2525E-2</v>
      </c>
      <c r="N331" s="11">
        <f t="shared" si="36"/>
        <v>-0.18683528656587656</v>
      </c>
      <c r="O331" s="9">
        <f t="shared" si="35"/>
        <v>5.950184638309846E-2</v>
      </c>
    </row>
    <row r="332" spans="6:15" x14ac:dyDescent="0.2">
      <c r="F332" s="10">
        <v>37773</v>
      </c>
      <c r="G332" s="11">
        <v>1.5143999999999999E-2</v>
      </c>
      <c r="H332" s="7">
        <f t="shared" si="37"/>
        <v>1.015144</v>
      </c>
      <c r="I332" s="28">
        <f t="shared" si="39"/>
        <v>27.585436850009838</v>
      </c>
      <c r="J332" s="11">
        <v>-2E-3</v>
      </c>
      <c r="K332" s="7">
        <f t="shared" si="38"/>
        <v>0.998</v>
      </c>
      <c r="L332" s="28">
        <f t="shared" si="40"/>
        <v>11.5683240911964</v>
      </c>
      <c r="M332" s="9">
        <f t="shared" si="41"/>
        <v>1.7144E-2</v>
      </c>
      <c r="N332" s="11">
        <f t="shared" si="36"/>
        <v>-8.8544082028401805E-2</v>
      </c>
      <c r="O332" s="9">
        <f t="shared" si="35"/>
        <v>5.950184638309846E-2</v>
      </c>
    </row>
    <row r="333" spans="6:15" x14ac:dyDescent="0.2">
      <c r="F333" s="10">
        <v>37803</v>
      </c>
      <c r="G333" s="11">
        <v>2.3826E-2</v>
      </c>
      <c r="H333" s="7">
        <f t="shared" si="37"/>
        <v>1.0238259999999999</v>
      </c>
      <c r="I333" s="28">
        <f t="shared" si="39"/>
        <v>28.24268746839817</v>
      </c>
      <c r="J333" s="11">
        <v>-3.3599999999999998E-2</v>
      </c>
      <c r="K333" s="7">
        <f t="shared" si="38"/>
        <v>0.96640000000000004</v>
      </c>
      <c r="L333" s="28">
        <f t="shared" si="40"/>
        <v>11.179628401732202</v>
      </c>
      <c r="M333" s="9">
        <f t="shared" si="41"/>
        <v>5.7425999999999998E-2</v>
      </c>
      <c r="N333" s="11">
        <f t="shared" si="36"/>
        <v>7.617923040176966E-2</v>
      </c>
      <c r="O333" s="9">
        <f t="shared" si="35"/>
        <v>5.950184638309846E-2</v>
      </c>
    </row>
    <row r="334" spans="6:15" x14ac:dyDescent="0.2">
      <c r="F334" s="10">
        <v>37834</v>
      </c>
      <c r="G334" s="11">
        <v>2.3821999999999999E-2</v>
      </c>
      <c r="H334" s="7">
        <f t="shared" si="37"/>
        <v>1.023822</v>
      </c>
      <c r="I334" s="28">
        <f t="shared" si="39"/>
        <v>28.915484769270353</v>
      </c>
      <c r="J334" s="11">
        <v>6.6E-3</v>
      </c>
      <c r="K334" s="7">
        <f t="shared" si="38"/>
        <v>1.0065999999999999</v>
      </c>
      <c r="L334" s="28">
        <f t="shared" si="40"/>
        <v>11.253413949183635</v>
      </c>
      <c r="M334" s="9">
        <f t="shared" si="41"/>
        <v>1.7222000000000001E-2</v>
      </c>
      <c r="N334" s="11">
        <f t="shared" si="36"/>
        <v>0.10633113750217671</v>
      </c>
      <c r="O334" s="9">
        <f t="shared" ref="O334:O397" si="42">AVERAGE($N$14:$N$578)</f>
        <v>5.950184638309846E-2</v>
      </c>
    </row>
    <row r="335" spans="6:15" x14ac:dyDescent="0.2">
      <c r="F335" s="10">
        <v>37865</v>
      </c>
      <c r="G335" s="11">
        <v>-1.1573E-2</v>
      </c>
      <c r="H335" s="7">
        <f t="shared" si="37"/>
        <v>0.98842699999999994</v>
      </c>
      <c r="I335" s="28">
        <f t="shared" si="39"/>
        <v>28.580845864035584</v>
      </c>
      <c r="J335" s="11">
        <v>2.6499999999999999E-2</v>
      </c>
      <c r="K335" s="7">
        <f t="shared" si="38"/>
        <v>1.0265</v>
      </c>
      <c r="L335" s="28">
        <f t="shared" si="40"/>
        <v>11.551629418837001</v>
      </c>
      <c r="M335" s="9">
        <f t="shared" si="41"/>
        <v>-3.8072999999999996E-2</v>
      </c>
      <c r="N335" s="11">
        <f t="shared" ref="N335:N398" si="43">PRODUCT(H324:H335)-(PRODUCT(K324:K335))</f>
        <v>0.21143432947681928</v>
      </c>
      <c r="O335" s="9">
        <f t="shared" si="42"/>
        <v>5.950184638309846E-2</v>
      </c>
    </row>
    <row r="336" spans="6:15" x14ac:dyDescent="0.2">
      <c r="F336" s="10">
        <v>37895</v>
      </c>
      <c r="G336" s="11">
        <v>6.1273000000000001E-2</v>
      </c>
      <c r="H336" s="7">
        <f t="shared" si="37"/>
        <v>1.0612729999999999</v>
      </c>
      <c r="I336" s="28">
        <f t="shared" si="39"/>
        <v>30.332080032662635</v>
      </c>
      <c r="J336" s="11">
        <v>-9.2999999999999992E-3</v>
      </c>
      <c r="K336" s="7">
        <f t="shared" si="38"/>
        <v>0.99070000000000003</v>
      </c>
      <c r="L336" s="28">
        <f t="shared" si="40"/>
        <v>11.444199265241817</v>
      </c>
      <c r="M336" s="9">
        <f t="shared" si="41"/>
        <v>7.0572999999999997E-2</v>
      </c>
      <c r="N336" s="11">
        <f t="shared" si="43"/>
        <v>0.19504408041034904</v>
      </c>
      <c r="O336" s="9">
        <f t="shared" si="42"/>
        <v>5.950184638309846E-2</v>
      </c>
    </row>
    <row r="337" spans="6:15" x14ac:dyDescent="0.2">
      <c r="F337" s="10">
        <v>37926</v>
      </c>
      <c r="G337" s="11">
        <v>1.4234999999999999E-2</v>
      </c>
      <c r="H337" s="7">
        <f t="shared" si="37"/>
        <v>1.014235</v>
      </c>
      <c r="I337" s="28">
        <f t="shared" si="39"/>
        <v>30.763857191927588</v>
      </c>
      <c r="J337" s="11">
        <v>2.3999999999999998E-3</v>
      </c>
      <c r="K337" s="7">
        <f t="shared" si="38"/>
        <v>1.0024</v>
      </c>
      <c r="L337" s="28">
        <f t="shared" si="40"/>
        <v>11.471665343478398</v>
      </c>
      <c r="M337" s="9">
        <f t="shared" si="41"/>
        <v>1.1835E-2</v>
      </c>
      <c r="N337" s="11">
        <f t="shared" si="43"/>
        <v>0.13812648014020534</v>
      </c>
      <c r="O337" s="9">
        <f t="shared" si="42"/>
        <v>5.950184638309846E-2</v>
      </c>
    </row>
    <row r="338" spans="6:15" x14ac:dyDescent="0.2">
      <c r="F338" s="10">
        <v>37956</v>
      </c>
      <c r="G338" s="11">
        <v>4.3878E-2</v>
      </c>
      <c r="H338" s="7">
        <f t="shared" si="37"/>
        <v>1.0438780000000001</v>
      </c>
      <c r="I338" s="28">
        <f t="shared" si="39"/>
        <v>32.113713717794987</v>
      </c>
      <c r="J338" s="11">
        <v>1.0200000000000001E-2</v>
      </c>
      <c r="K338" s="7">
        <f t="shared" si="38"/>
        <v>1.0102</v>
      </c>
      <c r="L338" s="28">
        <f t="shared" si="40"/>
        <v>11.588676329981878</v>
      </c>
      <c r="M338" s="9">
        <f t="shared" si="41"/>
        <v>3.3678E-2</v>
      </c>
      <c r="N338" s="11">
        <f t="shared" si="43"/>
        <v>0.27514691406033864</v>
      </c>
      <c r="O338" s="9">
        <f t="shared" si="42"/>
        <v>5.950184638309846E-2</v>
      </c>
    </row>
    <row r="339" spans="6:15" x14ac:dyDescent="0.2">
      <c r="F339" s="10">
        <v>37987</v>
      </c>
      <c r="G339" s="11">
        <v>2.1944999999999999E-2</v>
      </c>
      <c r="H339" s="7">
        <f t="shared" si="37"/>
        <v>1.0219450000000001</v>
      </c>
      <c r="I339" s="28">
        <f t="shared" si="39"/>
        <v>32.818449165331998</v>
      </c>
      <c r="J339" s="11">
        <v>8.0000000000000002E-3</v>
      </c>
      <c r="K339" s="7">
        <f t="shared" si="38"/>
        <v>1.008</v>
      </c>
      <c r="L339" s="28">
        <f t="shared" si="40"/>
        <v>11.681385740621733</v>
      </c>
      <c r="M339" s="9">
        <f t="shared" si="41"/>
        <v>1.3944999999999999E-2</v>
      </c>
      <c r="N339" s="11">
        <f t="shared" si="43"/>
        <v>0.33048157828194369</v>
      </c>
      <c r="O339" s="9">
        <f t="shared" si="42"/>
        <v>5.950184638309846E-2</v>
      </c>
    </row>
    <row r="340" spans="6:15" x14ac:dyDescent="0.2">
      <c r="F340" s="10">
        <v>38018</v>
      </c>
      <c r="G340" s="11">
        <v>1.4711999999999999E-2</v>
      </c>
      <c r="H340" s="7">
        <f t="shared" si="37"/>
        <v>1.0147120000000001</v>
      </c>
      <c r="I340" s="28">
        <f t="shared" si="39"/>
        <v>33.301274189452364</v>
      </c>
      <c r="J340" s="11">
        <v>1.0820390500000001E-2</v>
      </c>
      <c r="K340" s="7">
        <f t="shared" si="38"/>
        <v>1.0108203904999999</v>
      </c>
      <c r="L340" s="28">
        <f t="shared" si="40"/>
        <v>11.807782895916391</v>
      </c>
      <c r="M340" s="9">
        <f t="shared" si="41"/>
        <v>3.8916094999999987E-3</v>
      </c>
      <c r="N340" s="11">
        <f t="shared" si="43"/>
        <v>0.37934264340650437</v>
      </c>
      <c r="O340" s="9">
        <f t="shared" si="42"/>
        <v>5.950184638309846E-2</v>
      </c>
    </row>
    <row r="341" spans="6:15" x14ac:dyDescent="0.2">
      <c r="F341" s="10">
        <v>38047</v>
      </c>
      <c r="G341" s="11">
        <v>-1.2175E-2</v>
      </c>
      <c r="H341" s="7">
        <f t="shared" si="37"/>
        <v>0.98782499999999995</v>
      </c>
      <c r="I341" s="28">
        <f t="shared" si="39"/>
        <v>32.895831176195777</v>
      </c>
      <c r="J341" s="11">
        <v>7.4955404999999999E-3</v>
      </c>
      <c r="K341" s="7">
        <f t="shared" si="38"/>
        <v>1.0074955404999999</v>
      </c>
      <c r="L341" s="28">
        <f t="shared" si="40"/>
        <v>11.89628861082794</v>
      </c>
      <c r="M341" s="9">
        <f t="shared" si="41"/>
        <v>-1.96705405E-2</v>
      </c>
      <c r="N341" s="11">
        <f t="shared" si="43"/>
        <v>0.33675312802849655</v>
      </c>
      <c r="O341" s="9">
        <f t="shared" si="42"/>
        <v>5.950184638309846E-2</v>
      </c>
    </row>
    <row r="342" spans="6:15" x14ac:dyDescent="0.2">
      <c r="F342" s="10">
        <v>38078</v>
      </c>
      <c r="G342" s="11">
        <v>-1.7455999999999999E-2</v>
      </c>
      <c r="H342" s="7">
        <f t="shared" si="37"/>
        <v>0.98254399999999997</v>
      </c>
      <c r="I342" s="28">
        <f t="shared" si="39"/>
        <v>32.321601547184102</v>
      </c>
      <c r="J342" s="11">
        <v>-2.6022075400000001E-2</v>
      </c>
      <c r="K342" s="7">
        <f t="shared" si="38"/>
        <v>0.97397792459999999</v>
      </c>
      <c r="L342" s="28">
        <f t="shared" si="40"/>
        <v>11.586722491616813</v>
      </c>
      <c r="M342" s="9">
        <f t="shared" si="41"/>
        <v>8.5660754000000013E-3</v>
      </c>
      <c r="N342" s="11">
        <f t="shared" si="43"/>
        <v>0.24395949928010818</v>
      </c>
      <c r="O342" s="9">
        <f t="shared" si="42"/>
        <v>5.950184638309846E-2</v>
      </c>
    </row>
    <row r="343" spans="6:15" x14ac:dyDescent="0.2">
      <c r="F343" s="10">
        <v>38108</v>
      </c>
      <c r="G343" s="11">
        <v>1.2432E-2</v>
      </c>
      <c r="H343" s="7">
        <f t="shared" si="37"/>
        <v>1.012432</v>
      </c>
      <c r="I343" s="28">
        <f t="shared" si="39"/>
        <v>32.723423697618692</v>
      </c>
      <c r="J343" s="11">
        <v>-4.0033250999999999E-3</v>
      </c>
      <c r="K343" s="7">
        <f t="shared" si="38"/>
        <v>0.99599667489999999</v>
      </c>
      <c r="L343" s="28">
        <f t="shared" si="40"/>
        <v>11.540337074639389</v>
      </c>
      <c r="M343" s="9">
        <f t="shared" si="41"/>
        <v>1.6435325100000002E-2</v>
      </c>
      <c r="N343" s="11">
        <f t="shared" si="43"/>
        <v>0.2086363433865519</v>
      </c>
      <c r="O343" s="9">
        <f t="shared" si="42"/>
        <v>5.950184638309846E-2</v>
      </c>
    </row>
    <row r="344" spans="6:15" x14ac:dyDescent="0.2">
      <c r="F344" s="10">
        <v>38139</v>
      </c>
      <c r="G344" s="11">
        <v>1.9477999999999999E-2</v>
      </c>
      <c r="H344" s="7">
        <f t="shared" si="37"/>
        <v>1.0194780000000001</v>
      </c>
      <c r="I344" s="28">
        <f t="shared" si="39"/>
        <v>33.360810544400913</v>
      </c>
      <c r="J344" s="11">
        <v>5.6501523999999996E-3</v>
      </c>
      <c r="K344" s="7">
        <f t="shared" si="38"/>
        <v>1.0056501524000001</v>
      </c>
      <c r="L344" s="28">
        <f t="shared" si="40"/>
        <v>11.605541737858474</v>
      </c>
      <c r="M344" s="9">
        <f t="shared" si="41"/>
        <v>1.3827847599999998E-2</v>
      </c>
      <c r="N344" s="11">
        <f t="shared" si="43"/>
        <v>0.20614593765028433</v>
      </c>
      <c r="O344" s="9">
        <f t="shared" si="42"/>
        <v>5.950184638309846E-2</v>
      </c>
    </row>
    <row r="345" spans="6:15" x14ac:dyDescent="0.2">
      <c r="F345" s="10">
        <v>38169</v>
      </c>
      <c r="G345" s="11">
        <v>-3.9316999999999998E-2</v>
      </c>
      <c r="H345" s="7">
        <f t="shared" si="37"/>
        <v>0.96068299999999995</v>
      </c>
      <c r="I345" s="28">
        <f t="shared" si="39"/>
        <v>32.049163556226702</v>
      </c>
      <c r="J345" s="11">
        <v>9.9133364000000002E-3</v>
      </c>
      <c r="K345" s="7">
        <f t="shared" si="38"/>
        <v>1.0099133363999999</v>
      </c>
      <c r="L345" s="28">
        <f t="shared" si="40"/>
        <v>11.720591377210104</v>
      </c>
      <c r="M345" s="9">
        <f t="shared" si="41"/>
        <v>-4.9230336399999998E-2</v>
      </c>
      <c r="N345" s="11">
        <f t="shared" si="43"/>
        <v>8.6389124850584809E-2</v>
      </c>
      <c r="O345" s="9">
        <f t="shared" si="42"/>
        <v>5.950184638309846E-2</v>
      </c>
    </row>
    <row r="346" spans="6:15" x14ac:dyDescent="0.2">
      <c r="F346" s="10">
        <v>38200</v>
      </c>
      <c r="G346" s="11">
        <v>2.0089999999999999E-3</v>
      </c>
      <c r="H346" s="7">
        <f t="shared" si="37"/>
        <v>1.0020089999999999</v>
      </c>
      <c r="I346" s="28">
        <f t="shared" si="39"/>
        <v>32.113550325811161</v>
      </c>
      <c r="J346" s="11">
        <v>1.9099999999999999E-2</v>
      </c>
      <c r="K346" s="7">
        <f t="shared" si="38"/>
        <v>1.0190999999999999</v>
      </c>
      <c r="L346" s="28">
        <f t="shared" si="40"/>
        <v>11.944454672514816</v>
      </c>
      <c r="M346" s="9">
        <f t="shared" si="41"/>
        <v>-1.7090999999999999E-2</v>
      </c>
      <c r="N346" s="11">
        <f t="shared" si="43"/>
        <v>4.9193240236981017E-2</v>
      </c>
      <c r="O346" s="9">
        <f t="shared" si="42"/>
        <v>5.950184638309846E-2</v>
      </c>
    </row>
    <row r="347" spans="6:15" x14ac:dyDescent="0.2">
      <c r="F347" s="10">
        <v>38231</v>
      </c>
      <c r="G347" s="11">
        <v>1.7246999999999998E-2</v>
      </c>
      <c r="H347" s="7">
        <f t="shared" si="37"/>
        <v>1.017247</v>
      </c>
      <c r="I347" s="28">
        <f t="shared" si="39"/>
        <v>32.667412728280425</v>
      </c>
      <c r="J347" s="11">
        <v>2.7000000000000001E-3</v>
      </c>
      <c r="K347" s="7">
        <f t="shared" si="38"/>
        <v>1.0026999999999999</v>
      </c>
      <c r="L347" s="28">
        <f t="shared" si="40"/>
        <v>11.976704700130606</v>
      </c>
      <c r="M347" s="9">
        <f t="shared" si="41"/>
        <v>1.4546999999999997E-2</v>
      </c>
      <c r="N347" s="11">
        <f t="shared" si="43"/>
        <v>0.10618484900652136</v>
      </c>
      <c r="O347" s="9">
        <f t="shared" si="42"/>
        <v>5.950184638309846E-2</v>
      </c>
    </row>
    <row r="348" spans="6:15" x14ac:dyDescent="0.2">
      <c r="F348" s="10">
        <v>38261</v>
      </c>
      <c r="G348" s="11">
        <v>1.5299999999999999E-2</v>
      </c>
      <c r="H348" s="7">
        <f t="shared" si="37"/>
        <v>1.0153000000000001</v>
      </c>
      <c r="I348" s="28">
        <f t="shared" si="39"/>
        <v>33.16722414302312</v>
      </c>
      <c r="J348" s="11">
        <v>8.3846800000000003E-3</v>
      </c>
      <c r="K348" s="7">
        <f t="shared" si="38"/>
        <v>1.00838468</v>
      </c>
      <c r="L348" s="28">
        <f t="shared" si="40"/>
        <v>12.077125536495696</v>
      </c>
      <c r="M348" s="9">
        <f t="shared" si="41"/>
        <v>6.9153199999999991E-3</v>
      </c>
      <c r="N348" s="11">
        <f t="shared" si="43"/>
        <v>3.8164729189673396E-2</v>
      </c>
      <c r="O348" s="9">
        <f t="shared" si="42"/>
        <v>5.950184638309846E-2</v>
      </c>
    </row>
    <row r="349" spans="6:15" x14ac:dyDescent="0.2">
      <c r="F349" s="10">
        <v>38292</v>
      </c>
      <c r="G349" s="11">
        <v>4.6785E-2</v>
      </c>
      <c r="H349" s="7">
        <f t="shared" si="37"/>
        <v>1.0467850000000001</v>
      </c>
      <c r="I349" s="28">
        <f t="shared" si="39"/>
        <v>34.718952724554455</v>
      </c>
      <c r="J349" s="11">
        <v>-7.9761934999999992E-3</v>
      </c>
      <c r="K349" s="7">
        <f t="shared" si="38"/>
        <v>0.99202380649999999</v>
      </c>
      <c r="L349" s="28">
        <f t="shared" si="40"/>
        <v>11.980796046292815</v>
      </c>
      <c r="M349" s="9">
        <f t="shared" si="41"/>
        <v>5.4761193499999999E-2</v>
      </c>
      <c r="N349" s="11">
        <f t="shared" si="43"/>
        <v>8.4181471154405108E-2</v>
      </c>
      <c r="O349" s="9">
        <f t="shared" si="42"/>
        <v>5.950184638309846E-2</v>
      </c>
    </row>
    <row r="350" spans="6:15" x14ac:dyDescent="0.2">
      <c r="F350" s="10">
        <v>38322</v>
      </c>
      <c r="G350" s="11">
        <v>3.5697E-2</v>
      </c>
      <c r="H350" s="7">
        <f t="shared" si="37"/>
        <v>1.0356970000000001</v>
      </c>
      <c r="I350" s="28">
        <f t="shared" si="39"/>
        <v>35.958315179962881</v>
      </c>
      <c r="J350" s="11">
        <v>9.2027296000000008E-3</v>
      </c>
      <c r="K350" s="7">
        <f t="shared" si="38"/>
        <v>1.0092027295999999</v>
      </c>
      <c r="L350" s="28">
        <f t="shared" si="40"/>
        <v>12.091052072699595</v>
      </c>
      <c r="M350" s="9">
        <f t="shared" si="41"/>
        <v>2.6494270399999999E-2</v>
      </c>
      <c r="N350" s="11">
        <f t="shared" si="43"/>
        <v>7.6367798461881131E-2</v>
      </c>
      <c r="O350" s="9">
        <f t="shared" si="42"/>
        <v>5.950184638309846E-2</v>
      </c>
    </row>
    <row r="351" spans="6:15" x14ac:dyDescent="0.2">
      <c r="F351" s="10">
        <v>38353</v>
      </c>
      <c r="G351" s="11">
        <v>-2.5527000000000001E-2</v>
      </c>
      <c r="H351" s="7">
        <f t="shared" si="37"/>
        <v>0.97447300000000003</v>
      </c>
      <c r="I351" s="28">
        <f t="shared" si="39"/>
        <v>35.040407268363971</v>
      </c>
      <c r="J351" s="11">
        <v>6.2745083000000004E-3</v>
      </c>
      <c r="K351" s="7">
        <f t="shared" si="38"/>
        <v>1.0062745083</v>
      </c>
      <c r="L351" s="28">
        <f t="shared" si="40"/>
        <v>12.16691747928548</v>
      </c>
      <c r="M351" s="9">
        <f t="shared" si="41"/>
        <v>-3.1801508300000003E-2</v>
      </c>
      <c r="N351" s="11">
        <f t="shared" si="43"/>
        <v>2.6139976147298682E-2</v>
      </c>
      <c r="O351" s="9">
        <f t="shared" si="42"/>
        <v>5.950184638309846E-2</v>
      </c>
    </row>
    <row r="352" spans="6:15" x14ac:dyDescent="0.2">
      <c r="F352" s="10">
        <v>38384</v>
      </c>
      <c r="G352" s="11">
        <v>2.0552000000000001E-2</v>
      </c>
      <c r="H352" s="7">
        <f t="shared" si="37"/>
        <v>1.0205519999999999</v>
      </c>
      <c r="I352" s="28">
        <f t="shared" si="39"/>
        <v>35.760557718543382</v>
      </c>
      <c r="J352" s="11">
        <v>-5.8999999999999999E-3</v>
      </c>
      <c r="K352" s="7">
        <f t="shared" si="38"/>
        <v>0.99409999999999998</v>
      </c>
      <c r="L352" s="28">
        <f t="shared" si="40"/>
        <v>12.095132666157696</v>
      </c>
      <c r="M352" s="9">
        <f t="shared" si="41"/>
        <v>2.6452E-2</v>
      </c>
      <c r="N352" s="11">
        <f t="shared" si="43"/>
        <v>4.9513907997930318E-2</v>
      </c>
      <c r="O352" s="9">
        <f t="shared" si="42"/>
        <v>5.950184638309846E-2</v>
      </c>
    </row>
    <row r="353" spans="6:15" x14ac:dyDescent="0.2">
      <c r="F353" s="10">
        <v>38412</v>
      </c>
      <c r="G353" s="11">
        <v>-1.7163000000000001E-2</v>
      </c>
      <c r="H353" s="7">
        <f t="shared" si="37"/>
        <v>0.98283699999999996</v>
      </c>
      <c r="I353" s="28">
        <f t="shared" si="39"/>
        <v>35.146799266420018</v>
      </c>
      <c r="J353" s="11">
        <v>-5.1000000000000004E-3</v>
      </c>
      <c r="K353" s="7">
        <f t="shared" si="38"/>
        <v>0.99490000000000001</v>
      </c>
      <c r="L353" s="28">
        <f t="shared" si="40"/>
        <v>12.033447489560292</v>
      </c>
      <c r="M353" s="9">
        <f t="shared" si="41"/>
        <v>-1.2063000000000001E-2</v>
      </c>
      <c r="N353" s="11">
        <f t="shared" si="43"/>
        <v>5.6897601475619064E-2</v>
      </c>
      <c r="O353" s="9">
        <f t="shared" si="42"/>
        <v>5.950184638309846E-2</v>
      </c>
    </row>
    <row r="354" spans="6:15" x14ac:dyDescent="0.2">
      <c r="F354" s="10">
        <v>38443</v>
      </c>
      <c r="G354" s="11">
        <v>-2.3730999999999999E-2</v>
      </c>
      <c r="H354" s="7">
        <f t="shared" si="37"/>
        <v>0.97626900000000005</v>
      </c>
      <c r="I354" s="28">
        <f t="shared" si="39"/>
        <v>34.31273057302861</v>
      </c>
      <c r="J354" s="11">
        <v>1.35332744E-2</v>
      </c>
      <c r="K354" s="7">
        <f t="shared" si="38"/>
        <v>1.0135332744000001</v>
      </c>
      <c r="L354" s="28">
        <f t="shared" si="40"/>
        <v>12.196299436414503</v>
      </c>
      <c r="M354" s="9">
        <f t="shared" si="41"/>
        <v>-3.7264274399999998E-2</v>
      </c>
      <c r="N354" s="11">
        <f t="shared" si="43"/>
        <v>8.9937076257391446E-3</v>
      </c>
      <c r="O354" s="9">
        <f t="shared" si="42"/>
        <v>5.950184638309846E-2</v>
      </c>
    </row>
    <row r="355" spans="6:15" x14ac:dyDescent="0.2">
      <c r="F355" s="10">
        <v>38473</v>
      </c>
      <c r="G355" s="11">
        <v>3.8739999999999997E-2</v>
      </c>
      <c r="H355" s="7">
        <f t="shared" si="37"/>
        <v>1.03874</v>
      </c>
      <c r="I355" s="28">
        <f t="shared" si="39"/>
        <v>35.642005755427739</v>
      </c>
      <c r="J355" s="11">
        <v>1.08186372E-2</v>
      </c>
      <c r="K355" s="7">
        <f t="shared" si="38"/>
        <v>1.0108186372000001</v>
      </c>
      <c r="L355" s="28">
        <f t="shared" si="40"/>
        <v>12.328246775199636</v>
      </c>
      <c r="M355" s="9">
        <f t="shared" si="41"/>
        <v>2.7921362799999995E-2</v>
      </c>
      <c r="N355" s="11">
        <f t="shared" si="43"/>
        <v>2.0914976088950654E-2</v>
      </c>
      <c r="O355" s="9">
        <f t="shared" si="42"/>
        <v>5.950184638309846E-2</v>
      </c>
    </row>
    <row r="356" spans="6:15" x14ac:dyDescent="0.2">
      <c r="F356" s="10">
        <v>38504</v>
      </c>
      <c r="G356" s="11">
        <v>8.1200000000000005E-3</v>
      </c>
      <c r="H356" s="7">
        <f t="shared" si="37"/>
        <v>1.0081199999999999</v>
      </c>
      <c r="I356" s="28">
        <f t="shared" si="39"/>
        <v>35.931418842161811</v>
      </c>
      <c r="J356" s="11">
        <v>5.4531900999999997E-3</v>
      </c>
      <c r="K356" s="7">
        <f t="shared" si="38"/>
        <v>1.0054531900999999</v>
      </c>
      <c r="L356" s="28">
        <f t="shared" si="40"/>
        <v>12.39547504846451</v>
      </c>
      <c r="M356" s="9">
        <f t="shared" si="41"/>
        <v>2.6668099000000008E-3</v>
      </c>
      <c r="N356" s="11">
        <f t="shared" si="43"/>
        <v>8.9895494583542845E-3</v>
      </c>
      <c r="O356" s="9">
        <f t="shared" si="42"/>
        <v>5.950184638309846E-2</v>
      </c>
    </row>
    <row r="357" spans="6:15" x14ac:dyDescent="0.2">
      <c r="F357" s="10">
        <v>38534</v>
      </c>
      <c r="G357" s="11">
        <v>4.1546E-2</v>
      </c>
      <c r="H357" s="7">
        <f t="shared" si="37"/>
        <v>1.0415460000000001</v>
      </c>
      <c r="I357" s="28">
        <f t="shared" si="39"/>
        <v>37.424225569378272</v>
      </c>
      <c r="J357" s="11">
        <v>-9.0958921000000009E-3</v>
      </c>
      <c r="K357" s="7">
        <f t="shared" si="38"/>
        <v>0.99090410790000005</v>
      </c>
      <c r="L357" s="28">
        <f t="shared" si="40"/>
        <v>12.282727144895436</v>
      </c>
      <c r="M357" s="9">
        <f t="shared" si="41"/>
        <v>5.0641892100000002E-2</v>
      </c>
      <c r="N357" s="11">
        <f t="shared" si="43"/>
        <v>0.11975163751608076</v>
      </c>
      <c r="O357" s="9">
        <f t="shared" si="42"/>
        <v>5.950184638309846E-2</v>
      </c>
    </row>
    <row r="358" spans="6:15" x14ac:dyDescent="0.2">
      <c r="F358" s="10">
        <v>38565</v>
      </c>
      <c r="G358" s="11">
        <v>-9.0069999999999994E-3</v>
      </c>
      <c r="H358" s="7">
        <f t="shared" si="37"/>
        <v>0.99099300000000001</v>
      </c>
      <c r="I358" s="28">
        <f t="shared" si="39"/>
        <v>37.087145569674881</v>
      </c>
      <c r="J358" s="11">
        <v>1.2819478299999999E-2</v>
      </c>
      <c r="K358" s="7">
        <f t="shared" si="38"/>
        <v>1.0128194783</v>
      </c>
      <c r="L358" s="28">
        <f t="shared" si="40"/>
        <v>12.440185298994242</v>
      </c>
      <c r="M358" s="9">
        <f t="shared" si="41"/>
        <v>-2.18264783E-2</v>
      </c>
      <c r="N358" s="11">
        <f t="shared" si="43"/>
        <v>0.11337229087196077</v>
      </c>
      <c r="O358" s="9">
        <f t="shared" si="42"/>
        <v>5.950184638309846E-2</v>
      </c>
    </row>
    <row r="359" spans="6:15" x14ac:dyDescent="0.2">
      <c r="F359" s="10">
        <v>38596</v>
      </c>
      <c r="G359" s="11">
        <v>7.7419999999999998E-3</v>
      </c>
      <c r="H359" s="7">
        <f t="shared" si="37"/>
        <v>1.0077419999999999</v>
      </c>
      <c r="I359" s="28">
        <f t="shared" si="39"/>
        <v>37.374274250675299</v>
      </c>
      <c r="J359" s="11">
        <v>-1.03089757E-2</v>
      </c>
      <c r="K359" s="7">
        <f t="shared" si="38"/>
        <v>0.9896910243</v>
      </c>
      <c r="L359" s="28">
        <f t="shared" si="40"/>
        <v>12.311939731043413</v>
      </c>
      <c r="M359" s="9">
        <f t="shared" si="41"/>
        <v>1.8050975699999999E-2</v>
      </c>
      <c r="N359" s="11">
        <f t="shared" si="43"/>
        <v>0.11609371692909809</v>
      </c>
      <c r="O359" s="9">
        <f t="shared" si="42"/>
        <v>5.950184638309846E-2</v>
      </c>
    </row>
    <row r="360" spans="6:15" x14ac:dyDescent="0.2">
      <c r="F360" s="10">
        <v>38626</v>
      </c>
      <c r="G360" s="11">
        <v>-1.7616E-2</v>
      </c>
      <c r="H360" s="7">
        <f t="shared" si="37"/>
        <v>0.98238400000000003</v>
      </c>
      <c r="I360" s="28">
        <f t="shared" si="39"/>
        <v>36.715889035475406</v>
      </c>
      <c r="J360" s="11">
        <v>-7.9107770000000008E-3</v>
      </c>
      <c r="K360" s="7">
        <f t="shared" si="38"/>
        <v>0.99208922300000002</v>
      </c>
      <c r="L360" s="28">
        <f t="shared" si="40"/>
        <v>12.214542721393689</v>
      </c>
      <c r="M360" s="9">
        <f t="shared" si="41"/>
        <v>-9.7052229999999989E-3</v>
      </c>
      <c r="N360" s="11">
        <f t="shared" si="43"/>
        <v>9.5614820735243411E-2</v>
      </c>
      <c r="O360" s="9">
        <f t="shared" si="42"/>
        <v>5.950184638309846E-2</v>
      </c>
    </row>
    <row r="361" spans="6:15" x14ac:dyDescent="0.2">
      <c r="F361" s="10">
        <v>38657</v>
      </c>
      <c r="G361" s="11">
        <v>3.9008000000000001E-2</v>
      </c>
      <c r="H361" s="7">
        <f t="shared" si="37"/>
        <v>1.0390079999999999</v>
      </c>
      <c r="I361" s="28">
        <f t="shared" si="39"/>
        <v>38.148102434971229</v>
      </c>
      <c r="J361" s="11">
        <v>4.4250071000000004E-3</v>
      </c>
      <c r="K361" s="7">
        <f t="shared" si="38"/>
        <v>1.0044250071</v>
      </c>
      <c r="L361" s="28">
        <f t="shared" si="40"/>
        <v>12.268592159659111</v>
      </c>
      <c r="M361" s="9">
        <f t="shared" si="41"/>
        <v>3.4582992899999998E-2</v>
      </c>
      <c r="N361" s="11">
        <f t="shared" si="43"/>
        <v>7.4747360198357482E-2</v>
      </c>
      <c r="O361" s="9">
        <f t="shared" si="42"/>
        <v>5.950184638309846E-2</v>
      </c>
    </row>
    <row r="362" spans="6:15" x14ac:dyDescent="0.2">
      <c r="F362" s="10">
        <v>38687</v>
      </c>
      <c r="G362" s="11">
        <v>7.0100000000000002E-4</v>
      </c>
      <c r="H362" s="7">
        <f t="shared" si="37"/>
        <v>1.0007010000000001</v>
      </c>
      <c r="I362" s="28">
        <f t="shared" si="39"/>
        <v>38.174844254778144</v>
      </c>
      <c r="J362" s="11">
        <v>9.5018071000000006E-3</v>
      </c>
      <c r="K362" s="7">
        <f t="shared" si="38"/>
        <v>1.0095018070999999</v>
      </c>
      <c r="L362" s="28">
        <f t="shared" si="40"/>
        <v>12.385165955748763</v>
      </c>
      <c r="M362" s="9">
        <f t="shared" si="41"/>
        <v>-8.8008071000000004E-3</v>
      </c>
      <c r="N362" s="11">
        <f t="shared" si="43"/>
        <v>3.7316706921420639E-2</v>
      </c>
      <c r="O362" s="9">
        <f t="shared" si="42"/>
        <v>5.950184638309846E-2</v>
      </c>
    </row>
    <row r="363" spans="6:15" x14ac:dyDescent="0.2">
      <c r="F363" s="10">
        <v>38718</v>
      </c>
      <c r="G363" s="11">
        <v>3.3838E-2</v>
      </c>
      <c r="H363" s="7">
        <f t="shared" si="37"/>
        <v>1.033838</v>
      </c>
      <c r="I363" s="28">
        <f t="shared" si="39"/>
        <v>39.466604634671327</v>
      </c>
      <c r="J363" s="11">
        <v>6.1143399999999995E-5</v>
      </c>
      <c r="K363" s="7">
        <f t="shared" si="38"/>
        <v>1.0000611434</v>
      </c>
      <c r="L363" s="28">
        <f t="shared" si="40"/>
        <v>12.385923226904861</v>
      </c>
      <c r="M363" s="9">
        <f t="shared" si="41"/>
        <v>3.3776856600000002E-2</v>
      </c>
      <c r="N363" s="11">
        <f t="shared" si="43"/>
        <v>0.1083168484721857</v>
      </c>
      <c r="O363" s="9">
        <f t="shared" si="42"/>
        <v>5.950184638309846E-2</v>
      </c>
    </row>
    <row r="364" spans="6:15" x14ac:dyDescent="0.2">
      <c r="F364" s="10">
        <v>38749</v>
      </c>
      <c r="G364" s="11">
        <v>3.77E-4</v>
      </c>
      <c r="H364" s="7">
        <f t="shared" si="37"/>
        <v>1.0003770000000001</v>
      </c>
      <c r="I364" s="28">
        <f t="shared" si="39"/>
        <v>39.481483544618598</v>
      </c>
      <c r="J364" s="11">
        <v>3.3156555E-3</v>
      </c>
      <c r="K364" s="7">
        <f t="shared" si="38"/>
        <v>1.0033156555</v>
      </c>
      <c r="L364" s="28">
        <f t="shared" si="40"/>
        <v>12.426990681374726</v>
      </c>
      <c r="M364" s="9">
        <f t="shared" si="41"/>
        <v>-2.9386554999999998E-3</v>
      </c>
      <c r="N364" s="11">
        <f t="shared" si="43"/>
        <v>7.6613793673322217E-2</v>
      </c>
      <c r="O364" s="9">
        <f t="shared" si="42"/>
        <v>5.950184638309846E-2</v>
      </c>
    </row>
    <row r="365" spans="6:15" x14ac:dyDescent="0.2">
      <c r="F365" s="10">
        <v>38777</v>
      </c>
      <c r="G365" s="11">
        <v>1.8176999999999999E-2</v>
      </c>
      <c r="H365" s="7">
        <f t="shared" si="37"/>
        <v>1.0181770000000001</v>
      </c>
      <c r="I365" s="28">
        <f t="shared" si="39"/>
        <v>40.199138471009135</v>
      </c>
      <c r="J365" s="11">
        <v>-9.8111081000000003E-3</v>
      </c>
      <c r="K365" s="7">
        <f t="shared" si="38"/>
        <v>0.99018889190000003</v>
      </c>
      <c r="L365" s="28">
        <f t="shared" si="40"/>
        <v>12.305068132442067</v>
      </c>
      <c r="M365" s="9">
        <f t="shared" si="41"/>
        <v>2.7988108099999999E-2</v>
      </c>
      <c r="N365" s="11">
        <f t="shared" si="43"/>
        <v>0.1211774862583761</v>
      </c>
      <c r="O365" s="9">
        <f t="shared" si="42"/>
        <v>5.950184638309846E-2</v>
      </c>
    </row>
    <row r="366" spans="6:15" x14ac:dyDescent="0.2">
      <c r="F366" s="10">
        <v>38808</v>
      </c>
      <c r="G366" s="11">
        <v>1.0869999999999999E-2</v>
      </c>
      <c r="H366" s="7">
        <f t="shared" si="37"/>
        <v>1.0108699999999999</v>
      </c>
      <c r="I366" s="28">
        <f t="shared" si="39"/>
        <v>40.636103106189005</v>
      </c>
      <c r="J366" s="11">
        <v>-1.8104295000000001E-3</v>
      </c>
      <c r="K366" s="7">
        <f t="shared" si="38"/>
        <v>0.99818957050000001</v>
      </c>
      <c r="L366" s="28">
        <f t="shared" si="40"/>
        <v>12.282790674095583</v>
      </c>
      <c r="M366" s="9">
        <f t="shared" si="41"/>
        <v>1.26804295E-2</v>
      </c>
      <c r="N366" s="11">
        <f t="shared" si="43"/>
        <v>0.17719488896231828</v>
      </c>
      <c r="O366" s="9">
        <f t="shared" si="42"/>
        <v>5.950184638309846E-2</v>
      </c>
    </row>
    <row r="367" spans="6:15" x14ac:dyDescent="0.2">
      <c r="F367" s="10">
        <v>38838</v>
      </c>
      <c r="G367" s="11">
        <v>-3.1064999999999999E-2</v>
      </c>
      <c r="H367" s="7">
        <f t="shared" si="37"/>
        <v>0.96893499999999999</v>
      </c>
      <c r="I367" s="28">
        <f t="shared" si="39"/>
        <v>39.373742563195243</v>
      </c>
      <c r="J367" s="11">
        <v>-1.0713264E-3</v>
      </c>
      <c r="K367" s="7">
        <f t="shared" si="38"/>
        <v>0.99892867360000004</v>
      </c>
      <c r="L367" s="28">
        <f t="shared" si="40"/>
        <v>12.269631796180752</v>
      </c>
      <c r="M367" s="9">
        <f t="shared" si="41"/>
        <v>-2.99936736E-2</v>
      </c>
      <c r="N367" s="11">
        <f t="shared" si="43"/>
        <v>0.10945505435826797</v>
      </c>
      <c r="O367" s="9">
        <f t="shared" si="42"/>
        <v>5.950184638309846E-2</v>
      </c>
    </row>
    <row r="368" spans="6:15" x14ac:dyDescent="0.2">
      <c r="F368" s="10">
        <v>38869</v>
      </c>
      <c r="G368" s="11">
        <v>4.1800000000000002E-4</v>
      </c>
      <c r="H368" s="7">
        <f t="shared" si="37"/>
        <v>1.000418</v>
      </c>
      <c r="I368" s="28">
        <f t="shared" si="39"/>
        <v>39.390200787586657</v>
      </c>
      <c r="J368" s="11">
        <v>2.1223941000000001E-3</v>
      </c>
      <c r="K368" s="7">
        <f t="shared" si="38"/>
        <v>1.0021223940999999</v>
      </c>
      <c r="L368" s="28">
        <f t="shared" si="40"/>
        <v>12.295672790314137</v>
      </c>
      <c r="M368" s="9">
        <f t="shared" si="41"/>
        <v>-1.7043941000000002E-3</v>
      </c>
      <c r="N368" s="11">
        <f t="shared" si="43"/>
        <v>0.10431216323232184</v>
      </c>
      <c r="O368" s="9">
        <f t="shared" si="42"/>
        <v>5.950184638309846E-2</v>
      </c>
    </row>
    <row r="369" spans="6:15" x14ac:dyDescent="0.2">
      <c r="F369" s="10">
        <v>38899</v>
      </c>
      <c r="G369" s="11">
        <v>-3.424E-3</v>
      </c>
      <c r="H369" s="7">
        <f t="shared" si="37"/>
        <v>0.99657600000000002</v>
      </c>
      <c r="I369" s="28">
        <f t="shared" si="39"/>
        <v>39.255328740089958</v>
      </c>
      <c r="J369" s="11">
        <v>1.3519395999999999E-2</v>
      </c>
      <c r="K369" s="7">
        <f t="shared" si="38"/>
        <v>1.013519396</v>
      </c>
      <c r="L369" s="28">
        <f t="shared" si="40"/>
        <v>12.461902859852819</v>
      </c>
      <c r="M369" s="9">
        <f t="shared" si="41"/>
        <v>-1.6943395999999999E-2</v>
      </c>
      <c r="N369" s="11">
        <f t="shared" si="43"/>
        <v>3.434066825107629E-2</v>
      </c>
      <c r="O369" s="9">
        <f t="shared" si="42"/>
        <v>5.950184638309846E-2</v>
      </c>
    </row>
    <row r="370" spans="6:15" x14ac:dyDescent="0.2">
      <c r="F370" s="10">
        <v>38930</v>
      </c>
      <c r="G370" s="11">
        <v>2.4516E-2</v>
      </c>
      <c r="H370" s="7">
        <f t="shared" si="37"/>
        <v>1.024516</v>
      </c>
      <c r="I370" s="28">
        <f t="shared" si="39"/>
        <v>40.217712379482002</v>
      </c>
      <c r="J370" s="11">
        <v>1.5310705000000001E-2</v>
      </c>
      <c r="K370" s="7">
        <f t="shared" si="38"/>
        <v>1.0153107050000001</v>
      </c>
      <c r="L370" s="28">
        <f t="shared" si="40"/>
        <v>12.652703378278682</v>
      </c>
      <c r="M370" s="9">
        <f t="shared" si="41"/>
        <v>9.2052949999999988E-3</v>
      </c>
      <c r="N370" s="11">
        <f t="shared" si="43"/>
        <v>6.7327909094500038E-2</v>
      </c>
      <c r="O370" s="9">
        <f t="shared" si="42"/>
        <v>5.950184638309846E-2</v>
      </c>
    </row>
    <row r="371" spans="6:15" x14ac:dyDescent="0.2">
      <c r="F371" s="10">
        <v>38961</v>
      </c>
      <c r="G371" s="11">
        <v>2.2322999999999999E-2</v>
      </c>
      <c r="H371" s="7">
        <f t="shared" si="37"/>
        <v>1.0223230000000001</v>
      </c>
      <c r="I371" s="28">
        <f t="shared" si="39"/>
        <v>41.115492372929182</v>
      </c>
      <c r="J371" s="11">
        <v>8.7844312999999993E-3</v>
      </c>
      <c r="K371" s="7">
        <f t="shared" si="38"/>
        <v>1.0087844313000001</v>
      </c>
      <c r="L371" s="28">
        <f t="shared" si="40"/>
        <v>12.76385018186445</v>
      </c>
      <c r="M371" s="9">
        <f t="shared" si="41"/>
        <v>1.35385687E-2</v>
      </c>
      <c r="N371" s="11">
        <f t="shared" si="43"/>
        <v>6.339636820708705E-2</v>
      </c>
      <c r="O371" s="9">
        <f t="shared" si="42"/>
        <v>5.950184638309846E-2</v>
      </c>
    </row>
    <row r="372" spans="6:15" x14ac:dyDescent="0.2">
      <c r="F372" s="10">
        <v>38991</v>
      </c>
      <c r="G372" s="11">
        <v>3.6519000000000003E-2</v>
      </c>
      <c r="H372" s="7">
        <f t="shared" si="37"/>
        <v>1.036519</v>
      </c>
      <c r="I372" s="28">
        <f t="shared" si="39"/>
        <v>42.616989038896179</v>
      </c>
      <c r="J372" s="11">
        <v>6.6161644E-3</v>
      </c>
      <c r="K372" s="7">
        <f t="shared" si="38"/>
        <v>1.0066161644</v>
      </c>
      <c r="L372" s="28">
        <f t="shared" si="40"/>
        <v>12.848297913044636</v>
      </c>
      <c r="M372" s="9">
        <f t="shared" si="41"/>
        <v>2.9902835600000004E-2</v>
      </c>
      <c r="N372" s="11">
        <f t="shared" si="43"/>
        <v>0.10883803324905283</v>
      </c>
      <c r="O372" s="9">
        <f t="shared" si="42"/>
        <v>5.950184638309846E-2</v>
      </c>
    </row>
    <row r="373" spans="6:15" x14ac:dyDescent="0.2">
      <c r="F373" s="10">
        <v>39022</v>
      </c>
      <c r="G373" s="11">
        <v>2.1499000000000001E-2</v>
      </c>
      <c r="H373" s="7">
        <f t="shared" si="37"/>
        <v>1.0214989999999999</v>
      </c>
      <c r="I373" s="28">
        <f t="shared" si="39"/>
        <v>43.533211686243405</v>
      </c>
      <c r="J373" s="11">
        <v>1.16025574E-2</v>
      </c>
      <c r="K373" s="7">
        <f t="shared" si="38"/>
        <v>1.0116025574</v>
      </c>
      <c r="L373" s="28">
        <f t="shared" si="40"/>
        <v>12.997371027073036</v>
      </c>
      <c r="M373" s="9">
        <f t="shared" si="41"/>
        <v>9.8964426000000012E-3</v>
      </c>
      <c r="N373" s="11">
        <f t="shared" si="43"/>
        <v>8.1761230790687645E-2</v>
      </c>
      <c r="O373" s="9">
        <f t="shared" si="42"/>
        <v>5.950184638309846E-2</v>
      </c>
    </row>
    <row r="374" spans="6:15" x14ac:dyDescent="0.2">
      <c r="F374" s="10">
        <v>39052</v>
      </c>
      <c r="G374" s="11">
        <v>1.2673E-2</v>
      </c>
      <c r="H374" s="7">
        <f t="shared" si="37"/>
        <v>1.0126729999999999</v>
      </c>
      <c r="I374" s="28">
        <f t="shared" si="39"/>
        <v>44.084908077943162</v>
      </c>
      <c r="J374" s="11">
        <v>-5.8058672999999998E-3</v>
      </c>
      <c r="K374" s="7">
        <f t="shared" si="38"/>
        <v>0.99419413270000001</v>
      </c>
      <c r="L374" s="28">
        <f t="shared" si="40"/>
        <v>12.921910015640986</v>
      </c>
      <c r="M374" s="9">
        <f t="shared" si="41"/>
        <v>1.84788673E-2</v>
      </c>
      <c r="N374" s="11">
        <f t="shared" si="43"/>
        <v>0.11147800714383349</v>
      </c>
      <c r="O374" s="9">
        <f t="shared" si="42"/>
        <v>5.950184638309846E-2</v>
      </c>
    </row>
    <row r="375" spans="6:15" x14ac:dyDescent="0.2">
      <c r="F375" s="10">
        <v>39083</v>
      </c>
      <c r="G375" s="11">
        <v>1.8638999999999999E-2</v>
      </c>
      <c r="H375" s="7">
        <f t="shared" si="37"/>
        <v>1.0186390000000001</v>
      </c>
      <c r="I375" s="28">
        <f t="shared" si="39"/>
        <v>44.906606679607947</v>
      </c>
      <c r="J375" s="11">
        <v>-4.1268560000000003E-4</v>
      </c>
      <c r="K375" s="7">
        <f t="shared" si="38"/>
        <v>0.99958731440000004</v>
      </c>
      <c r="L375" s="28">
        <f t="shared" si="40"/>
        <v>12.916577329453036</v>
      </c>
      <c r="M375" s="9">
        <f t="shared" si="41"/>
        <v>1.90516856E-2</v>
      </c>
      <c r="N375" s="11">
        <f t="shared" si="43"/>
        <v>9.4994783858389997E-2</v>
      </c>
      <c r="O375" s="9">
        <f t="shared" si="42"/>
        <v>5.950184638309846E-2</v>
      </c>
    </row>
    <row r="376" spans="6:15" x14ac:dyDescent="0.2">
      <c r="F376" s="10">
        <v>39114</v>
      </c>
      <c r="G376" s="11">
        <v>-1.5457E-2</v>
      </c>
      <c r="H376" s="7">
        <f t="shared" si="37"/>
        <v>0.98454299999999995</v>
      </c>
      <c r="I376" s="28">
        <f t="shared" si="39"/>
        <v>44.212485260161245</v>
      </c>
      <c r="J376" s="11">
        <v>1.5420642E-2</v>
      </c>
      <c r="K376" s="7">
        <f t="shared" si="38"/>
        <v>1.015420642</v>
      </c>
      <c r="L376" s="28">
        <f t="shared" si="40"/>
        <v>13.115759244315848</v>
      </c>
      <c r="M376" s="9">
        <f t="shared" si="41"/>
        <v>-3.0877642E-2</v>
      </c>
      <c r="N376" s="11">
        <f t="shared" si="43"/>
        <v>6.4403157818313073E-2</v>
      </c>
      <c r="O376" s="9">
        <f t="shared" si="42"/>
        <v>5.950184638309846E-2</v>
      </c>
    </row>
    <row r="377" spans="6:15" x14ac:dyDescent="0.2">
      <c r="F377" s="10">
        <v>39142</v>
      </c>
      <c r="G377" s="11">
        <v>1.1446E-2</v>
      </c>
      <c r="H377" s="7">
        <f t="shared" si="37"/>
        <v>1.0114460000000001</v>
      </c>
      <c r="I377" s="28">
        <f t="shared" si="39"/>
        <v>44.718541366449053</v>
      </c>
      <c r="J377" s="11">
        <v>3.2258300000000002E-5</v>
      </c>
      <c r="K377" s="7">
        <f t="shared" si="38"/>
        <v>1.0000322583000001</v>
      </c>
      <c r="L377" s="28">
        <f t="shared" si="40"/>
        <v>13.11618233641228</v>
      </c>
      <c r="M377" s="9">
        <f t="shared" si="41"/>
        <v>1.1413741699999999E-2</v>
      </c>
      <c r="N377" s="11">
        <f t="shared" si="43"/>
        <v>4.6508283460465316E-2</v>
      </c>
      <c r="O377" s="9">
        <f t="shared" si="42"/>
        <v>5.950184638309846E-2</v>
      </c>
    </row>
    <row r="378" spans="6:15" x14ac:dyDescent="0.2">
      <c r="F378" s="10">
        <v>39173</v>
      </c>
      <c r="G378" s="11">
        <v>3.9241999999999999E-2</v>
      </c>
      <c r="H378" s="7">
        <f t="shared" si="37"/>
        <v>1.039242</v>
      </c>
      <c r="I378" s="28">
        <f t="shared" si="39"/>
        <v>46.473386366751249</v>
      </c>
      <c r="J378" s="11">
        <v>5.3929444999999999E-3</v>
      </c>
      <c r="K378" s="7">
        <f t="shared" si="38"/>
        <v>1.0053929445000001</v>
      </c>
      <c r="L378" s="28">
        <f t="shared" si="40"/>
        <v>13.186917179804432</v>
      </c>
      <c r="M378" s="9">
        <f t="shared" si="41"/>
        <v>3.3849055500000003E-2</v>
      </c>
      <c r="N378" s="11">
        <f t="shared" si="43"/>
        <v>7.0038503619449299E-2</v>
      </c>
      <c r="O378" s="9">
        <f t="shared" si="42"/>
        <v>5.950184638309846E-2</v>
      </c>
    </row>
    <row r="379" spans="6:15" x14ac:dyDescent="0.2">
      <c r="F379" s="10">
        <v>39203</v>
      </c>
      <c r="G379" s="11">
        <v>3.6303000000000002E-2</v>
      </c>
      <c r="H379" s="7">
        <f t="shared" si="37"/>
        <v>1.036303</v>
      </c>
      <c r="I379" s="28">
        <f t="shared" si="39"/>
        <v>48.160509712023419</v>
      </c>
      <c r="J379" s="11">
        <v>-7.5825006E-3</v>
      </c>
      <c r="K379" s="7">
        <f t="shared" si="38"/>
        <v>0.99241749940000001</v>
      </c>
      <c r="L379" s="28">
        <f t="shared" si="40"/>
        <v>13.086927372376415</v>
      </c>
      <c r="M379" s="9">
        <f t="shared" si="41"/>
        <v>4.3885500600000002E-2</v>
      </c>
      <c r="N379" s="11">
        <f t="shared" si="43"/>
        <v>0.15655186245892883</v>
      </c>
      <c r="O379" s="9">
        <f t="shared" si="42"/>
        <v>5.950184638309846E-2</v>
      </c>
    </row>
    <row r="380" spans="6:15" x14ac:dyDescent="0.2">
      <c r="F380" s="10">
        <v>39234</v>
      </c>
      <c r="G380" s="11">
        <v>-1.5288E-2</v>
      </c>
      <c r="H380" s="7">
        <f t="shared" si="37"/>
        <v>0.98471200000000003</v>
      </c>
      <c r="I380" s="28">
        <f t="shared" si="39"/>
        <v>47.424231839546003</v>
      </c>
      <c r="J380" s="11">
        <v>-2.9561120999999999E-3</v>
      </c>
      <c r="K380" s="7">
        <f t="shared" si="38"/>
        <v>0.99704388789999998</v>
      </c>
      <c r="L380" s="28">
        <f t="shared" si="40"/>
        <v>13.048240948019112</v>
      </c>
      <c r="M380" s="9">
        <f t="shared" si="41"/>
        <v>-1.23318879E-2</v>
      </c>
      <c r="N380" s="11">
        <f t="shared" si="43"/>
        <v>0.14275420902848479</v>
      </c>
      <c r="O380" s="9">
        <f t="shared" si="42"/>
        <v>5.950184638309846E-2</v>
      </c>
    </row>
    <row r="381" spans="6:15" x14ac:dyDescent="0.2">
      <c r="F381" s="10">
        <v>39264</v>
      </c>
      <c r="G381" s="11">
        <v>-3.32E-2</v>
      </c>
      <c r="H381" s="7">
        <f t="shared" si="37"/>
        <v>0.96679999999999999</v>
      </c>
      <c r="I381" s="28">
        <f t="shared" si="39"/>
        <v>45.849747342473073</v>
      </c>
      <c r="J381" s="11">
        <v>8.3423724000000008E-3</v>
      </c>
      <c r="K381" s="7">
        <f t="shared" si="38"/>
        <v>1.0083423724</v>
      </c>
      <c r="L381" s="28">
        <f t="shared" si="40"/>
        <v>13.157094233172417</v>
      </c>
      <c r="M381" s="9">
        <f t="shared" si="41"/>
        <v>-4.1542372399999999E-2</v>
      </c>
      <c r="N381" s="11">
        <f t="shared" si="43"/>
        <v>0.11220252752125726</v>
      </c>
      <c r="O381" s="9">
        <f t="shared" si="42"/>
        <v>5.950184638309846E-2</v>
      </c>
    </row>
    <row r="382" spans="6:15" x14ac:dyDescent="0.2">
      <c r="F382" s="10">
        <v>39295</v>
      </c>
      <c r="G382" s="11">
        <v>1.2940999999999999E-2</v>
      </c>
      <c r="H382" s="7">
        <f t="shared" si="37"/>
        <v>1.0129410000000001</v>
      </c>
      <c r="I382" s="28">
        <f t="shared" si="39"/>
        <v>46.443088922832018</v>
      </c>
      <c r="J382" s="11">
        <v>1.22573323E-2</v>
      </c>
      <c r="K382" s="7">
        <f t="shared" si="38"/>
        <v>1.0122573322999999</v>
      </c>
      <c r="L382" s="28">
        <f t="shared" si="40"/>
        <v>13.318365109290824</v>
      </c>
      <c r="M382" s="9">
        <f t="shared" si="41"/>
        <v>6.8366769999999959E-4</v>
      </c>
      <c r="N382" s="11">
        <f t="shared" si="43"/>
        <v>0.10218167310376658</v>
      </c>
      <c r="O382" s="9">
        <f t="shared" si="42"/>
        <v>5.950184638309846E-2</v>
      </c>
    </row>
    <row r="383" spans="6:15" x14ac:dyDescent="0.2">
      <c r="F383" s="10">
        <v>39326</v>
      </c>
      <c r="G383" s="11">
        <v>3.4955E-2</v>
      </c>
      <c r="H383" s="7">
        <f t="shared" si="37"/>
        <v>1.0349550000000001</v>
      </c>
      <c r="I383" s="28">
        <f t="shared" si="39"/>
        <v>48.066507096129612</v>
      </c>
      <c r="J383" s="11">
        <v>7.584342E-3</v>
      </c>
      <c r="K383" s="7">
        <f t="shared" si="38"/>
        <v>1.0075843419999999</v>
      </c>
      <c r="L383" s="28">
        <f t="shared" si="40"/>
        <v>13.419376145160552</v>
      </c>
      <c r="M383" s="9">
        <f t="shared" si="41"/>
        <v>2.7370657999999999E-2</v>
      </c>
      <c r="N383" s="11">
        <f t="shared" si="43"/>
        <v>0.11770270808928585</v>
      </c>
      <c r="O383" s="9">
        <f t="shared" si="42"/>
        <v>5.950184638309846E-2</v>
      </c>
    </row>
    <row r="384" spans="6:15" x14ac:dyDescent="0.2">
      <c r="F384" s="10">
        <v>39356</v>
      </c>
      <c r="G384" s="11">
        <v>2.1566999999999999E-2</v>
      </c>
      <c r="H384" s="7">
        <f t="shared" si="37"/>
        <v>1.0215669999999999</v>
      </c>
      <c r="I384" s="28">
        <f t="shared" si="39"/>
        <v>49.103157454671837</v>
      </c>
      <c r="J384" s="11">
        <v>8.9837231000000004E-3</v>
      </c>
      <c r="K384" s="7">
        <f t="shared" si="38"/>
        <v>1.0089837231000001</v>
      </c>
      <c r="L384" s="28">
        <f t="shared" si="40"/>
        <v>13.53993210462342</v>
      </c>
      <c r="M384" s="9">
        <f t="shared" si="41"/>
        <v>1.2583276899999999E-2</v>
      </c>
      <c r="N384" s="11">
        <f t="shared" si="43"/>
        <v>9.8365975082189916E-2</v>
      </c>
      <c r="O384" s="9">
        <f t="shared" si="42"/>
        <v>5.950184638309846E-2</v>
      </c>
    </row>
    <row r="385" spans="6:15" x14ac:dyDescent="0.2">
      <c r="F385" s="10">
        <v>39387</v>
      </c>
      <c r="G385" s="11">
        <v>-4.4554000000000003E-2</v>
      </c>
      <c r="H385" s="7">
        <f t="shared" si="37"/>
        <v>0.95544600000000002</v>
      </c>
      <c r="I385" s="28">
        <f t="shared" si="39"/>
        <v>46.915415377436389</v>
      </c>
      <c r="J385" s="11">
        <v>1.79817756E-2</v>
      </c>
      <c r="K385" s="7">
        <f t="shared" si="38"/>
        <v>1.0179817756</v>
      </c>
      <c r="L385" s="28">
        <f t="shared" si="40"/>
        <v>13.783404125367994</v>
      </c>
      <c r="M385" s="9">
        <f t="shared" si="41"/>
        <v>-6.253577560000001E-2</v>
      </c>
      <c r="N385" s="11">
        <f t="shared" si="43"/>
        <v>1.7216177252464604E-2</v>
      </c>
      <c r="O385" s="9">
        <f t="shared" si="42"/>
        <v>5.950184638309846E-2</v>
      </c>
    </row>
    <row r="386" spans="6:15" x14ac:dyDescent="0.2">
      <c r="F386" s="10">
        <v>39417</v>
      </c>
      <c r="G386" s="11">
        <v>-5.7270000000000003E-3</v>
      </c>
      <c r="H386" s="7">
        <f t="shared" si="37"/>
        <v>0.99427299999999996</v>
      </c>
      <c r="I386" s="28">
        <f t="shared" si="39"/>
        <v>46.646730793569809</v>
      </c>
      <c r="J386" s="11">
        <v>2.8096578E-3</v>
      </c>
      <c r="K386" s="7">
        <f t="shared" si="38"/>
        <v>1.0028096578000001</v>
      </c>
      <c r="L386" s="28">
        <f t="shared" si="40"/>
        <v>13.822130774279389</v>
      </c>
      <c r="M386" s="9">
        <f t="shared" si="41"/>
        <v>-8.5366577999999999E-3</v>
      </c>
      <c r="N386" s="11">
        <f t="shared" si="43"/>
        <v>-1.1555125416794265E-2</v>
      </c>
      <c r="O386" s="9">
        <f t="shared" si="42"/>
        <v>5.950184638309846E-2</v>
      </c>
    </row>
    <row r="387" spans="6:15" x14ac:dyDescent="0.2">
      <c r="F387" s="10">
        <v>39448</v>
      </c>
      <c r="G387" s="11">
        <v>-6.0965999999999999E-2</v>
      </c>
      <c r="H387" s="7">
        <f t="shared" ref="H387:H450" si="44">1+G387</f>
        <v>0.93903400000000004</v>
      </c>
      <c r="I387" s="28">
        <f t="shared" si="39"/>
        <v>43.802866204009035</v>
      </c>
      <c r="J387" s="11">
        <v>1.68016296E-2</v>
      </c>
      <c r="K387" s="7">
        <f t="shared" ref="K387:K409" si="45">1+J387</f>
        <v>1.0168016296</v>
      </c>
      <c r="L387" s="28">
        <f t="shared" si="40"/>
        <v>14.054365095831592</v>
      </c>
      <c r="M387" s="9">
        <f t="shared" si="41"/>
        <v>-7.7767629599999999E-2</v>
      </c>
      <c r="N387" s="11">
        <f t="shared" si="43"/>
        <v>-0.11266598074417111</v>
      </c>
      <c r="O387" s="9">
        <f t="shared" si="42"/>
        <v>5.950184638309846E-2</v>
      </c>
    </row>
    <row r="388" spans="6:15" x14ac:dyDescent="0.2">
      <c r="F388" s="10">
        <v>39479</v>
      </c>
      <c r="G388" s="11">
        <v>-2.9234E-2</v>
      </c>
      <c r="H388" s="7">
        <f t="shared" si="44"/>
        <v>0.97076600000000002</v>
      </c>
      <c r="I388" s="28">
        <f t="shared" ref="I388:I451" si="46">I387*H388</f>
        <v>42.522333213401033</v>
      </c>
      <c r="J388" s="11">
        <v>1.3841866999999999E-3</v>
      </c>
      <c r="K388" s="7">
        <f t="shared" si="45"/>
        <v>1.0013841867</v>
      </c>
      <c r="L388" s="28">
        <f t="shared" ref="L388:L451" si="47">L387*K388</f>
        <v>14.073818961074187</v>
      </c>
      <c r="M388" s="9">
        <f t="shared" si="41"/>
        <v>-3.0618186700000001E-2</v>
      </c>
      <c r="N388" s="11">
        <f t="shared" si="43"/>
        <v>-0.11127439071879297</v>
      </c>
      <c r="O388" s="9">
        <f t="shared" si="42"/>
        <v>5.950184638309846E-2</v>
      </c>
    </row>
    <row r="389" spans="6:15" x14ac:dyDescent="0.2">
      <c r="F389" s="10">
        <v>39508</v>
      </c>
      <c r="G389" s="11">
        <v>-8.1189999999999995E-3</v>
      </c>
      <c r="H389" s="7">
        <f t="shared" si="44"/>
        <v>0.99188100000000001</v>
      </c>
      <c r="I389" s="28">
        <f t="shared" si="46"/>
        <v>42.177094390041432</v>
      </c>
      <c r="J389" s="11">
        <v>3.4105437000000001E-3</v>
      </c>
      <c r="K389" s="7">
        <f t="shared" si="45"/>
        <v>1.0034105437</v>
      </c>
      <c r="L389" s="28">
        <f t="shared" si="47"/>
        <v>14.12181833566682</v>
      </c>
      <c r="M389" s="9">
        <f t="shared" si="41"/>
        <v>-1.1529543699999999E-2</v>
      </c>
      <c r="N389" s="11">
        <f t="shared" si="43"/>
        <v>-0.13350345854889611</v>
      </c>
      <c r="O389" s="9">
        <f t="shared" si="42"/>
        <v>5.950184638309846E-2</v>
      </c>
    </row>
    <row r="390" spans="6:15" x14ac:dyDescent="0.2">
      <c r="F390" s="10">
        <v>39539</v>
      </c>
      <c r="G390" s="11">
        <v>4.8057999999999997E-2</v>
      </c>
      <c r="H390" s="7">
        <f t="shared" si="44"/>
        <v>1.0480579999999999</v>
      </c>
      <c r="I390" s="28">
        <f t="shared" si="46"/>
        <v>44.204041192238037</v>
      </c>
      <c r="J390" s="11">
        <v>-2.0881354000000002E-3</v>
      </c>
      <c r="K390" s="7">
        <f t="shared" si="45"/>
        <v>0.99791186460000003</v>
      </c>
      <c r="L390" s="28">
        <f t="shared" si="47"/>
        <v>14.092330066887746</v>
      </c>
      <c r="M390" s="9">
        <f t="shared" si="41"/>
        <v>5.01461354E-2</v>
      </c>
      <c r="N390" s="11">
        <f t="shared" si="43"/>
        <v>-0.1174910056303814</v>
      </c>
      <c r="O390" s="9">
        <f t="shared" si="42"/>
        <v>5.950184638309846E-2</v>
      </c>
    </row>
    <row r="391" spans="6:15" x14ac:dyDescent="0.2">
      <c r="F391" s="10">
        <v>39569</v>
      </c>
      <c r="G391" s="11">
        <v>2.0319E-2</v>
      </c>
      <c r="H391" s="7">
        <f t="shared" si="44"/>
        <v>1.020319</v>
      </c>
      <c r="I391" s="28">
        <f t="shared" si="46"/>
        <v>45.102223105223118</v>
      </c>
      <c r="J391" s="11">
        <v>-7.3344183000000002E-3</v>
      </c>
      <c r="K391" s="7">
        <f t="shared" si="45"/>
        <v>0.99266558169999997</v>
      </c>
      <c r="L391" s="28">
        <f t="shared" si="47"/>
        <v>13.988971023355523</v>
      </c>
      <c r="M391" s="9">
        <f t="shared" si="41"/>
        <v>2.76534183E-2</v>
      </c>
      <c r="N391" s="11">
        <f t="shared" si="43"/>
        <v>-0.13242903381387572</v>
      </c>
      <c r="O391" s="9">
        <f t="shared" si="42"/>
        <v>5.950184638309846E-2</v>
      </c>
    </row>
    <row r="392" spans="6:15" x14ac:dyDescent="0.2">
      <c r="F392" s="10">
        <v>39600</v>
      </c>
      <c r="G392" s="11">
        <v>-8.2302E-2</v>
      </c>
      <c r="H392" s="7">
        <f t="shared" si="44"/>
        <v>0.91769800000000001</v>
      </c>
      <c r="I392" s="28">
        <f t="shared" si="46"/>
        <v>41.390219939217047</v>
      </c>
      <c r="J392" s="11">
        <v>-8.0157139999999997E-4</v>
      </c>
      <c r="K392" s="7">
        <f t="shared" si="45"/>
        <v>0.99919842859999997</v>
      </c>
      <c r="L392" s="28">
        <f t="shared" si="47"/>
        <v>13.977757864267772</v>
      </c>
      <c r="M392" s="9">
        <f t="shared" si="41"/>
        <v>-8.1500428599999994E-2</v>
      </c>
      <c r="N392" s="11">
        <f t="shared" si="43"/>
        <v>-0.1984717362883186</v>
      </c>
      <c r="O392" s="9">
        <f t="shared" si="42"/>
        <v>5.950184638309846E-2</v>
      </c>
    </row>
    <row r="393" spans="6:15" x14ac:dyDescent="0.2">
      <c r="F393" s="10">
        <v>39630</v>
      </c>
      <c r="G393" s="11">
        <v>-6.3819999999999997E-3</v>
      </c>
      <c r="H393" s="7">
        <f t="shared" si="44"/>
        <v>0.993618</v>
      </c>
      <c r="I393" s="28">
        <f t="shared" si="46"/>
        <v>41.126067555564966</v>
      </c>
      <c r="J393" s="11">
        <v>-8.1712449999999997E-4</v>
      </c>
      <c r="K393" s="7">
        <f t="shared" si="45"/>
        <v>0.99918287549999996</v>
      </c>
      <c r="L393" s="28">
        <f t="shared" si="47"/>
        <v>13.966336295861812</v>
      </c>
      <c r="M393" s="9">
        <f t="shared" si="41"/>
        <v>-5.5648755000000001E-3</v>
      </c>
      <c r="N393" s="11">
        <f t="shared" si="43"/>
        <v>-0.16453134735073793</v>
      </c>
      <c r="O393" s="9">
        <f t="shared" si="42"/>
        <v>5.950184638309846E-2</v>
      </c>
    </row>
    <row r="394" spans="6:15" x14ac:dyDescent="0.2">
      <c r="F394" s="10">
        <v>39661</v>
      </c>
      <c r="G394" s="11">
        <v>1.6507999999999998E-2</v>
      </c>
      <c r="H394" s="7">
        <f t="shared" si="44"/>
        <v>1.016508</v>
      </c>
      <c r="I394" s="28">
        <f t="shared" si="46"/>
        <v>41.804976678772228</v>
      </c>
      <c r="J394" s="11">
        <v>9.4866380000000004E-3</v>
      </c>
      <c r="K394" s="7">
        <f t="shared" si="45"/>
        <v>1.009486638</v>
      </c>
      <c r="L394" s="28">
        <f t="shared" si="47"/>
        <v>14.098829872486915</v>
      </c>
      <c r="M394" s="9">
        <f>G394-J394</f>
        <v>7.021361999999998E-3</v>
      </c>
      <c r="N394" s="11">
        <f t="shared" si="43"/>
        <v>-0.1584672187569206</v>
      </c>
      <c r="O394" s="9">
        <f t="shared" si="42"/>
        <v>5.950184638309846E-2</v>
      </c>
    </row>
    <row r="395" spans="6:15" x14ac:dyDescent="0.2">
      <c r="F395" s="10">
        <v>39692</v>
      </c>
      <c r="G395" s="11">
        <v>-9.2619000000000007E-2</v>
      </c>
      <c r="H395" s="7">
        <f t="shared" si="44"/>
        <v>0.90738099999999999</v>
      </c>
      <c r="I395" s="28">
        <f t="shared" si="46"/>
        <v>37.933041543761021</v>
      </c>
      <c r="J395" s="11">
        <v>-1.34303088E-2</v>
      </c>
      <c r="K395" s="7">
        <f t="shared" si="45"/>
        <v>0.98656969120000004</v>
      </c>
      <c r="L395" s="28">
        <f t="shared" si="47"/>
        <v>13.909478233580751</v>
      </c>
      <c r="M395" s="9">
        <f>G395-J395</f>
        <v>-7.9188691200000008E-2</v>
      </c>
      <c r="N395" s="11">
        <f t="shared" si="43"/>
        <v>-0.24734373116938813</v>
      </c>
      <c r="O395" s="9">
        <f t="shared" si="42"/>
        <v>5.950184638309846E-2</v>
      </c>
    </row>
    <row r="396" spans="6:15" x14ac:dyDescent="0.2">
      <c r="F396" s="10">
        <v>39722</v>
      </c>
      <c r="G396" s="11">
        <v>-0.16991800000000001</v>
      </c>
      <c r="H396" s="7">
        <f t="shared" si="44"/>
        <v>0.83008199999999999</v>
      </c>
      <c r="I396" s="28">
        <f t="shared" si="46"/>
        <v>31.487534990728236</v>
      </c>
      <c r="J396" s="11">
        <v>-2.3604130399999999E-2</v>
      </c>
      <c r="K396" s="7">
        <f t="shared" si="45"/>
        <v>0.97639586960000002</v>
      </c>
      <c r="L396" s="28">
        <f t="shared" si="47"/>
        <v>13.58115709555935</v>
      </c>
      <c r="M396" s="9">
        <f>G396-J396</f>
        <v>-0.14631386960000001</v>
      </c>
      <c r="N396" s="11">
        <f t="shared" si="43"/>
        <v>-0.36179194214831223</v>
      </c>
      <c r="O396" s="9">
        <f t="shared" si="42"/>
        <v>5.950184638309846E-2</v>
      </c>
    </row>
    <row r="397" spans="6:15" x14ac:dyDescent="0.2">
      <c r="F397" s="10">
        <v>39753</v>
      </c>
      <c r="G397" s="11">
        <v>-7.8034999999999993E-2</v>
      </c>
      <c r="H397" s="7">
        <f t="shared" si="44"/>
        <v>0.92196500000000003</v>
      </c>
      <c r="I397" s="28">
        <f t="shared" si="46"/>
        <v>29.030405197726758</v>
      </c>
      <c r="J397" s="11">
        <v>3.2548838500000003E-2</v>
      </c>
      <c r="K397" s="7">
        <f t="shared" si="45"/>
        <v>1.0325488384999999</v>
      </c>
      <c r="L397" s="28">
        <f t="shared" si="47"/>
        <v>14.02320798450584</v>
      </c>
      <c r="M397" s="9">
        <f>G397-J397</f>
        <v>-0.1105838385</v>
      </c>
      <c r="N397" s="11">
        <f t="shared" si="43"/>
        <v>-0.39861621360237842</v>
      </c>
      <c r="O397" s="9">
        <f t="shared" si="42"/>
        <v>5.950184638309846E-2</v>
      </c>
    </row>
    <row r="398" spans="6:15" x14ac:dyDescent="0.2">
      <c r="F398" s="10">
        <v>39783</v>
      </c>
      <c r="G398" s="7">
        <v>1.7027E-2</v>
      </c>
      <c r="H398" s="7">
        <f t="shared" si="44"/>
        <v>1.0170269999999999</v>
      </c>
      <c r="I398" s="28">
        <f t="shared" si="46"/>
        <v>29.524705907028448</v>
      </c>
      <c r="J398" s="7">
        <v>3.7312091899999997E-2</v>
      </c>
      <c r="K398" s="7">
        <f t="shared" si="45"/>
        <v>1.0373120919000001</v>
      </c>
      <c r="L398" s="28">
        <f t="shared" si="47"/>
        <v>14.546443209556536</v>
      </c>
      <c r="M398" s="9">
        <f t="shared" ref="M398:M409" si="48">G398-J398</f>
        <v>-2.0285091899999996E-2</v>
      </c>
      <c r="N398" s="11">
        <f t="shared" si="43"/>
        <v>-0.41945971093496059</v>
      </c>
      <c r="O398" s="9">
        <f t="shared" ref="O398:O461" si="49">AVERAGE($N$14:$N$578)</f>
        <v>5.950184638309846E-2</v>
      </c>
    </row>
    <row r="399" spans="6:15" x14ac:dyDescent="0.2">
      <c r="F399" s="10">
        <v>39814</v>
      </c>
      <c r="G399" s="7">
        <v>-7.9350000000000004E-2</v>
      </c>
      <c r="H399" s="7">
        <f t="shared" si="44"/>
        <v>0.92064999999999997</v>
      </c>
      <c r="I399" s="28">
        <f t="shared" si="46"/>
        <v>27.181920493305739</v>
      </c>
      <c r="J399" s="7">
        <v>-8.8260483999999997E-3</v>
      </c>
      <c r="K399" s="7">
        <f t="shared" si="45"/>
        <v>0.99117395159999999</v>
      </c>
      <c r="L399" s="28">
        <f t="shared" si="47"/>
        <v>14.418055597741139</v>
      </c>
      <c r="M399" s="9">
        <f t="shared" si="48"/>
        <v>-7.0523951600000009E-2</v>
      </c>
      <c r="N399" s="11">
        <f t="shared" ref="N399:N462" si="50">PRODUCT(H388:H399)-(PRODUCT(K388:K399))</f>
        <v>-0.40532622112804373</v>
      </c>
      <c r="O399" s="9">
        <f t="shared" si="49"/>
        <v>5.950184638309846E-2</v>
      </c>
    </row>
    <row r="400" spans="6:15" x14ac:dyDescent="0.2">
      <c r="F400" s="10">
        <v>39845</v>
      </c>
      <c r="G400" s="7">
        <v>-0.100178</v>
      </c>
      <c r="H400" s="7">
        <f t="shared" si="44"/>
        <v>0.89982200000000001</v>
      </c>
      <c r="I400" s="28">
        <f t="shared" si="46"/>
        <v>24.458890062127356</v>
      </c>
      <c r="J400" s="7">
        <v>-3.7760628E-3</v>
      </c>
      <c r="K400" s="7">
        <f t="shared" si="45"/>
        <v>0.99622393720000002</v>
      </c>
      <c r="L400" s="28">
        <f t="shared" si="47"/>
        <v>14.363612114350177</v>
      </c>
      <c r="M400" s="9">
        <f t="shared" si="48"/>
        <v>-9.640193720000001E-2</v>
      </c>
      <c r="N400" s="11">
        <f t="shared" si="50"/>
        <v>-0.44538990469631334</v>
      </c>
      <c r="O400" s="9">
        <f t="shared" si="49"/>
        <v>5.950184638309846E-2</v>
      </c>
    </row>
    <row r="401" spans="6:15" x14ac:dyDescent="0.2">
      <c r="F401" s="10">
        <v>39873</v>
      </c>
      <c r="G401" s="7">
        <v>8.9116000000000001E-2</v>
      </c>
      <c r="H401" s="7">
        <f t="shared" si="44"/>
        <v>1.089116</v>
      </c>
      <c r="I401" s="28">
        <f t="shared" si="46"/>
        <v>26.638568508903898</v>
      </c>
      <c r="J401" s="7">
        <v>1.3901541700000001E-2</v>
      </c>
      <c r="K401" s="7">
        <f t="shared" si="45"/>
        <v>1.0139015416999999</v>
      </c>
      <c r="L401" s="28">
        <f t="shared" si="47"/>
        <v>14.56328846712044</v>
      </c>
      <c r="M401" s="9">
        <f t="shared" si="48"/>
        <v>7.5214458299999995E-2</v>
      </c>
      <c r="N401" s="11">
        <f t="shared" si="50"/>
        <v>-0.39967304698794737</v>
      </c>
      <c r="O401" s="9">
        <f t="shared" si="49"/>
        <v>5.950184638309846E-2</v>
      </c>
    </row>
    <row r="402" spans="6:15" x14ac:dyDescent="0.2">
      <c r="F402" s="10">
        <v>39904</v>
      </c>
      <c r="G402" s="7">
        <v>0.101785</v>
      </c>
      <c r="H402" s="7">
        <f t="shared" si="44"/>
        <v>1.101785</v>
      </c>
      <c r="I402" s="28">
        <f t="shared" si="46"/>
        <v>29.34997520458268</v>
      </c>
      <c r="J402" s="7">
        <v>4.7862976000000003E-3</v>
      </c>
      <c r="K402" s="7">
        <f t="shared" si="45"/>
        <v>1.0047862975999999</v>
      </c>
      <c r="L402" s="28">
        <f t="shared" si="47"/>
        <v>14.632992699758725</v>
      </c>
      <c r="M402" s="9">
        <f t="shared" si="48"/>
        <v>9.6998702399999998E-2</v>
      </c>
      <c r="N402" s="11">
        <f t="shared" si="50"/>
        <v>-0.37439985512508678</v>
      </c>
      <c r="O402" s="9">
        <f t="shared" si="49"/>
        <v>5.950184638309846E-2</v>
      </c>
    </row>
    <row r="403" spans="6:15" x14ac:dyDescent="0.2">
      <c r="F403" s="10">
        <v>39934</v>
      </c>
      <c r="G403" s="7">
        <v>5.2382999999999999E-2</v>
      </c>
      <c r="H403" s="7">
        <f t="shared" si="44"/>
        <v>1.0523830000000001</v>
      </c>
      <c r="I403" s="28">
        <f t="shared" si="46"/>
        <v>30.887414955724338</v>
      </c>
      <c r="J403" s="7">
        <v>7.2507125999999996E-3</v>
      </c>
      <c r="K403" s="7">
        <f t="shared" si="45"/>
        <v>1.0072507126000001</v>
      </c>
      <c r="L403" s="28">
        <f t="shared" si="47"/>
        <v>14.739092324302575</v>
      </c>
      <c r="M403" s="9">
        <f t="shared" si="48"/>
        <v>4.5132287399999999E-2</v>
      </c>
      <c r="N403" s="11">
        <f t="shared" si="50"/>
        <v>-0.36879101637419687</v>
      </c>
      <c r="O403" s="9">
        <f t="shared" si="49"/>
        <v>5.950184638309846E-2</v>
      </c>
    </row>
    <row r="404" spans="6:15" x14ac:dyDescent="0.2">
      <c r="F404" s="10">
        <v>39965</v>
      </c>
      <c r="G404" s="7">
        <v>4.0509999999999999E-3</v>
      </c>
      <c r="H404" s="7">
        <f t="shared" si="44"/>
        <v>1.004051</v>
      </c>
      <c r="I404" s="28">
        <f t="shared" si="46"/>
        <v>31.012539873709979</v>
      </c>
      <c r="J404" s="7">
        <v>5.6844023000000004E-3</v>
      </c>
      <c r="K404" s="7">
        <f t="shared" si="45"/>
        <v>1.0056844023</v>
      </c>
      <c r="L404" s="28">
        <f t="shared" si="47"/>
        <v>14.822875254610754</v>
      </c>
      <c r="M404" s="9">
        <f t="shared" si="48"/>
        <v>-1.6334023000000005E-3</v>
      </c>
      <c r="N404" s="11">
        <f t="shared" si="50"/>
        <v>-0.31118941554320356</v>
      </c>
      <c r="O404" s="9">
        <f t="shared" si="49"/>
        <v>5.950184638309846E-2</v>
      </c>
    </row>
    <row r="405" spans="6:15" x14ac:dyDescent="0.2">
      <c r="F405" s="10">
        <v>39995</v>
      </c>
      <c r="G405" s="7">
        <v>7.7798000000000006E-2</v>
      </c>
      <c r="H405" s="7">
        <f t="shared" si="44"/>
        <v>1.077798</v>
      </c>
      <c r="I405" s="28">
        <f t="shared" si="46"/>
        <v>33.425253450804867</v>
      </c>
      <c r="J405" s="7">
        <v>1.6133494299999999E-2</v>
      </c>
      <c r="K405" s="7">
        <f t="shared" si="45"/>
        <v>1.0161334943</v>
      </c>
      <c r="L405" s="28">
        <f t="shared" si="47"/>
        <v>15.062020028040628</v>
      </c>
      <c r="M405" s="9">
        <f t="shared" si="48"/>
        <v>6.1664505700000011E-2</v>
      </c>
      <c r="N405" s="11">
        <f t="shared" si="50"/>
        <v>-0.26570074259688281</v>
      </c>
      <c r="O405" s="9">
        <f t="shared" si="49"/>
        <v>5.950184638309846E-2</v>
      </c>
    </row>
    <row r="406" spans="6:15" x14ac:dyDescent="0.2">
      <c r="F406" s="10">
        <v>40026</v>
      </c>
      <c r="G406" s="7">
        <v>3.2756E-2</v>
      </c>
      <c r="H406" s="7">
        <f t="shared" si="44"/>
        <v>1.032756</v>
      </c>
      <c r="I406" s="28">
        <f t="shared" si="46"/>
        <v>34.520131052839432</v>
      </c>
      <c r="J406" s="7">
        <v>1.0353786199999999E-2</v>
      </c>
      <c r="K406" s="7">
        <f t="shared" si="45"/>
        <v>1.0103537862</v>
      </c>
      <c r="L406" s="28">
        <f t="shared" si="47"/>
        <v>15.21796896315108</v>
      </c>
      <c r="M406" s="9">
        <f t="shared" si="48"/>
        <v>2.2402213800000001E-2</v>
      </c>
      <c r="N406" s="11">
        <f t="shared" si="50"/>
        <v>-0.25363601060219099</v>
      </c>
      <c r="O406" s="9">
        <f t="shared" si="49"/>
        <v>5.950184638309846E-2</v>
      </c>
    </row>
    <row r="407" spans="6:15" x14ac:dyDescent="0.2">
      <c r="F407" s="10">
        <v>40057</v>
      </c>
      <c r="G407" s="7">
        <v>4.1126000000000003E-2</v>
      </c>
      <c r="H407" s="7">
        <f t="shared" si="44"/>
        <v>1.041126</v>
      </c>
      <c r="I407" s="28">
        <f t="shared" si="46"/>
        <v>35.939805962518506</v>
      </c>
      <c r="J407" s="7">
        <v>1.0506872800000001E-2</v>
      </c>
      <c r="K407" s="7">
        <f t="shared" si="45"/>
        <v>1.0105068728</v>
      </c>
      <c r="L407" s="28">
        <f t="shared" si="47"/>
        <v>15.377862227321256</v>
      </c>
      <c r="M407" s="9">
        <f t="shared" si="48"/>
        <v>3.0619127200000002E-2</v>
      </c>
      <c r="N407" s="11">
        <f t="shared" si="50"/>
        <v>-0.15811330899337894</v>
      </c>
      <c r="O407" s="9">
        <f t="shared" si="49"/>
        <v>5.950184638309846E-2</v>
      </c>
    </row>
    <row r="408" spans="6:15" x14ac:dyDescent="0.2">
      <c r="F408" s="10">
        <v>40087</v>
      </c>
      <c r="G408" s="7">
        <v>-2.4830999999999999E-2</v>
      </c>
      <c r="H408" s="7">
        <f t="shared" si="44"/>
        <v>0.97516899999999995</v>
      </c>
      <c r="I408" s="28">
        <f t="shared" si="46"/>
        <v>35.047384640663203</v>
      </c>
      <c r="J408" s="7">
        <v>4.9386276000000003E-3</v>
      </c>
      <c r="K408" s="7">
        <f t="shared" si="45"/>
        <v>1.0049386276000001</v>
      </c>
      <c r="L408" s="28">
        <f t="shared" si="47"/>
        <v>15.453807762146102</v>
      </c>
      <c r="M408" s="9">
        <f t="shared" si="48"/>
        <v>-2.9769627600000001E-2</v>
      </c>
      <c r="N408" s="11">
        <f t="shared" si="50"/>
        <v>-2.483010614786485E-2</v>
      </c>
      <c r="O408" s="9">
        <f t="shared" si="49"/>
        <v>5.950184638309846E-2</v>
      </c>
    </row>
    <row r="409" spans="6:15" x14ac:dyDescent="0.2">
      <c r="F409" s="10">
        <v>40118</v>
      </c>
      <c r="G409" s="7">
        <v>5.5800000000000002E-2</v>
      </c>
      <c r="H409" s="7">
        <f t="shared" si="44"/>
        <v>1.0558000000000001</v>
      </c>
      <c r="I409" s="28">
        <f t="shared" si="46"/>
        <v>37.003028703612216</v>
      </c>
      <c r="J409" s="7">
        <v>1.29448967E-2</v>
      </c>
      <c r="K409" s="7">
        <f t="shared" si="45"/>
        <v>1.0129448967000001</v>
      </c>
      <c r="L409" s="28">
        <f t="shared" si="47"/>
        <v>15.653855707248743</v>
      </c>
      <c r="M409" s="9">
        <f t="shared" si="48"/>
        <v>4.2855103300000003E-2</v>
      </c>
      <c r="N409" s="11">
        <f t="shared" si="50"/>
        <v>0.15834803957392274</v>
      </c>
      <c r="O409" s="9">
        <f t="shared" si="49"/>
        <v>5.950184638309846E-2</v>
      </c>
    </row>
    <row r="410" spans="6:15" x14ac:dyDescent="0.2">
      <c r="F410" s="10">
        <v>40148</v>
      </c>
      <c r="G410" s="7">
        <v>2.7855999999999999E-2</v>
      </c>
      <c r="H410" s="7">
        <f t="shared" si="44"/>
        <v>1.0278560000000001</v>
      </c>
      <c r="I410" s="28">
        <f t="shared" si="46"/>
        <v>38.033785071180041</v>
      </c>
      <c r="J410" s="7">
        <v>-1.5635115299999999E-2</v>
      </c>
      <c r="K410" s="7">
        <f t="shared" ref="K410:K434" si="51">1+J410</f>
        <v>0.98436488470000005</v>
      </c>
      <c r="L410" s="28">
        <f t="shared" si="47"/>
        <v>15.409105868376347</v>
      </c>
      <c r="M410" s="9">
        <f t="shared" ref="M410:M422" si="52">G410-J410</f>
        <v>4.3491115299999994E-2</v>
      </c>
      <c r="N410" s="11">
        <f t="shared" si="50"/>
        <v>0.22889796881577418</v>
      </c>
      <c r="O410" s="9">
        <f t="shared" si="49"/>
        <v>5.950184638309846E-2</v>
      </c>
    </row>
    <row r="411" spans="6:15" x14ac:dyDescent="0.2">
      <c r="F411" s="10">
        <v>40179</v>
      </c>
      <c r="G411" s="7">
        <v>-3.2972000000000001E-2</v>
      </c>
      <c r="H411" s="7">
        <f t="shared" si="44"/>
        <v>0.967028</v>
      </c>
      <c r="I411" s="28">
        <f t="shared" si="46"/>
        <v>36.779735109813096</v>
      </c>
      <c r="J411" s="7">
        <v>1.52778303E-2</v>
      </c>
      <c r="K411" s="7">
        <f t="shared" si="51"/>
        <v>1.0152778303000001</v>
      </c>
      <c r="L411" s="28">
        <f t="shared" si="47"/>
        <v>15.644523572908136</v>
      </c>
      <c r="M411" s="9">
        <f t="shared" si="52"/>
        <v>-4.8249830300000005E-2</v>
      </c>
      <c r="N411" s="11">
        <f t="shared" si="50"/>
        <v>0.26803080193750661</v>
      </c>
      <c r="O411" s="9">
        <f t="shared" si="49"/>
        <v>5.950184638309846E-2</v>
      </c>
    </row>
    <row r="412" spans="6:15" x14ac:dyDescent="0.2">
      <c r="F412" s="10">
        <v>40210</v>
      </c>
      <c r="G412" s="7">
        <v>3.4146000000000003E-2</v>
      </c>
      <c r="H412" s="7">
        <f t="shared" si="44"/>
        <v>1.034146</v>
      </c>
      <c r="I412" s="28">
        <f t="shared" si="46"/>
        <v>38.035615944872774</v>
      </c>
      <c r="J412" s="7">
        <v>3.7331690000000002E-3</v>
      </c>
      <c r="K412" s="7">
        <f t="shared" si="51"/>
        <v>1.003733169</v>
      </c>
      <c r="L412" s="28">
        <f t="shared" si="47"/>
        <v>15.702927223330287</v>
      </c>
      <c r="M412" s="9">
        <f t="shared" si="52"/>
        <v>3.0412831000000001E-2</v>
      </c>
      <c r="N412" s="11">
        <f t="shared" si="50"/>
        <v>0.46183986849490211</v>
      </c>
      <c r="O412" s="9">
        <f t="shared" si="49"/>
        <v>5.950184638309846E-2</v>
      </c>
    </row>
    <row r="413" spans="6:15" x14ac:dyDescent="0.2">
      <c r="F413" s="10">
        <v>40238</v>
      </c>
      <c r="G413" s="7">
        <v>6.2791E-2</v>
      </c>
      <c r="H413" s="7">
        <f t="shared" si="44"/>
        <v>1.062791</v>
      </c>
      <c r="I413" s="28">
        <f t="shared" si="46"/>
        <v>40.423910305667285</v>
      </c>
      <c r="J413" s="7">
        <v>-1.2261666000000001E-3</v>
      </c>
      <c r="K413" s="7">
        <f t="shared" si="51"/>
        <v>0.99877383340000003</v>
      </c>
      <c r="L413" s="28">
        <f t="shared" si="47"/>
        <v>15.683672818446809</v>
      </c>
      <c r="M413" s="9">
        <f t="shared" si="52"/>
        <v>6.4017166599999994E-2</v>
      </c>
      <c r="N413" s="11">
        <f t="shared" si="50"/>
        <v>0.44056349352575785</v>
      </c>
      <c r="O413" s="9">
        <f t="shared" si="49"/>
        <v>5.950184638309846E-2</v>
      </c>
    </row>
    <row r="414" spans="6:15" x14ac:dyDescent="0.2">
      <c r="F414" s="10">
        <v>40269</v>
      </c>
      <c r="G414" s="7">
        <v>2.0178999999999999E-2</v>
      </c>
      <c r="H414" s="7">
        <f t="shared" si="44"/>
        <v>1.0201789999999999</v>
      </c>
      <c r="I414" s="28">
        <f t="shared" si="46"/>
        <v>41.239624391725343</v>
      </c>
      <c r="J414" s="7">
        <v>1.0409806799999999E-2</v>
      </c>
      <c r="K414" s="7">
        <f t="shared" si="51"/>
        <v>1.0104098068</v>
      </c>
      <c r="L414" s="28">
        <f t="shared" si="47"/>
        <v>15.846936822401252</v>
      </c>
      <c r="M414" s="9">
        <f t="shared" si="52"/>
        <v>9.7691931999999999E-3</v>
      </c>
      <c r="N414" s="11">
        <f t="shared" si="50"/>
        <v>0.32213973378532446</v>
      </c>
      <c r="O414" s="9">
        <f t="shared" si="49"/>
        <v>5.950184638309846E-2</v>
      </c>
    </row>
    <row r="415" spans="6:15" x14ac:dyDescent="0.2">
      <c r="F415" s="10">
        <v>40299</v>
      </c>
      <c r="G415" s="7">
        <v>-7.8595999999999999E-2</v>
      </c>
      <c r="H415" s="7">
        <f t="shared" si="44"/>
        <v>0.921404</v>
      </c>
      <c r="I415" s="28">
        <f t="shared" si="46"/>
        <v>37.9983548730333</v>
      </c>
      <c r="J415" s="7">
        <v>8.4107629999999999E-3</v>
      </c>
      <c r="K415" s="7">
        <f t="shared" si="51"/>
        <v>1.0084107630000001</v>
      </c>
      <c r="L415" s="28">
        <f t="shared" si="47"/>
        <v>15.980221652290444</v>
      </c>
      <c r="M415" s="9">
        <f t="shared" si="52"/>
        <v>-8.7006763000000001E-2</v>
      </c>
      <c r="N415" s="11">
        <f t="shared" si="50"/>
        <v>0.14601463830759021</v>
      </c>
      <c r="O415" s="9">
        <f t="shared" si="49"/>
        <v>5.950184638309846E-2</v>
      </c>
    </row>
    <row r="416" spans="6:15" x14ac:dyDescent="0.2">
      <c r="F416" s="10">
        <v>40330</v>
      </c>
      <c r="G416" s="7">
        <v>-5.4045999999999997E-2</v>
      </c>
      <c r="H416" s="7">
        <f t="shared" si="44"/>
        <v>0.94595399999999996</v>
      </c>
      <c r="I416" s="28">
        <f t="shared" si="46"/>
        <v>35.944695785565344</v>
      </c>
      <c r="J416" s="7">
        <v>1.5681585899999999E-2</v>
      </c>
      <c r="K416" s="7">
        <f t="shared" si="51"/>
        <v>1.0156815858999999</v>
      </c>
      <c r="L416" s="28">
        <f t="shared" si="47"/>
        <v>16.230816870831877</v>
      </c>
      <c r="M416" s="9">
        <f t="shared" si="52"/>
        <v>-6.97275859E-2</v>
      </c>
      <c r="N416" s="11">
        <f t="shared" si="50"/>
        <v>6.405309101073553E-2</v>
      </c>
      <c r="O416" s="9">
        <f t="shared" si="49"/>
        <v>5.950184638309846E-2</v>
      </c>
    </row>
    <row r="417" spans="6:15" x14ac:dyDescent="0.2">
      <c r="F417" s="10">
        <v>40360</v>
      </c>
      <c r="G417" s="7">
        <v>6.9511000000000003E-2</v>
      </c>
      <c r="H417" s="7">
        <f t="shared" si="44"/>
        <v>1.0695110000000001</v>
      </c>
      <c r="I417" s="28">
        <f t="shared" si="46"/>
        <v>38.44324753431578</v>
      </c>
      <c r="J417" s="7">
        <v>1.0673841599999999E-2</v>
      </c>
      <c r="K417" s="7">
        <f t="shared" si="51"/>
        <v>1.0106738416000001</v>
      </c>
      <c r="L417" s="28">
        <f t="shared" si="47"/>
        <v>16.404062039149746</v>
      </c>
      <c r="M417" s="9">
        <f t="shared" si="52"/>
        <v>5.8837158400000006E-2</v>
      </c>
      <c r="N417" s="11">
        <f t="shared" si="50"/>
        <v>6.1024770932483152E-2</v>
      </c>
      <c r="O417" s="9">
        <f t="shared" si="49"/>
        <v>5.950184638309846E-2</v>
      </c>
    </row>
    <row r="418" spans="6:15" x14ac:dyDescent="0.2">
      <c r="F418" s="10">
        <v>40391</v>
      </c>
      <c r="G418" s="7">
        <v>-4.7226999999999998E-2</v>
      </c>
      <c r="H418" s="7">
        <f t="shared" si="44"/>
        <v>0.95277299999999998</v>
      </c>
      <c r="I418" s="28">
        <f t="shared" si="46"/>
        <v>36.627688283012645</v>
      </c>
      <c r="J418" s="7">
        <v>1.28654741E-2</v>
      </c>
      <c r="K418" s="7">
        <f t="shared" si="51"/>
        <v>1.0128654741000001</v>
      </c>
      <c r="L418" s="28">
        <f t="shared" si="47"/>
        <v>16.615108074449221</v>
      </c>
      <c r="M418" s="9">
        <f t="shared" si="52"/>
        <v>-6.0092474100000001E-2</v>
      </c>
      <c r="N418" s="11">
        <f t="shared" si="50"/>
        <v>-3.0755523239761162E-2</v>
      </c>
      <c r="O418" s="9">
        <f t="shared" si="49"/>
        <v>5.950184638309846E-2</v>
      </c>
    </row>
    <row r="419" spans="6:15" x14ac:dyDescent="0.2">
      <c r="F419" s="10">
        <v>40422</v>
      </c>
      <c r="G419" s="7">
        <v>9.5144000000000006E-2</v>
      </c>
      <c r="H419" s="7">
        <f t="shared" si="44"/>
        <v>1.0951439999999999</v>
      </c>
      <c r="I419" s="28">
        <f t="shared" si="46"/>
        <v>40.112593057011594</v>
      </c>
      <c r="J419" s="7">
        <v>1.0671643999999999E-3</v>
      </c>
      <c r="K419" s="7">
        <f t="shared" si="51"/>
        <v>1.0010671644</v>
      </c>
      <c r="L419" s="28">
        <f t="shared" si="47"/>
        <v>16.632839126288427</v>
      </c>
      <c r="M419" s="9">
        <f t="shared" si="52"/>
        <v>9.4076835600000006E-2</v>
      </c>
      <c r="N419" s="11">
        <f t="shared" si="50"/>
        <v>3.4495565295526776E-2</v>
      </c>
      <c r="O419" s="9">
        <f t="shared" si="49"/>
        <v>5.950184638309846E-2</v>
      </c>
    </row>
    <row r="420" spans="6:15" x14ac:dyDescent="0.2">
      <c r="F420" s="10">
        <v>40452</v>
      </c>
      <c r="G420" s="7">
        <v>3.9057000000000001E-2</v>
      </c>
      <c r="H420" s="7">
        <f t="shared" si="44"/>
        <v>1.0390569999999999</v>
      </c>
      <c r="I420" s="28">
        <f t="shared" si="46"/>
        <v>41.679270604039289</v>
      </c>
      <c r="J420" s="7">
        <v>3.5584383999999998E-3</v>
      </c>
      <c r="K420" s="7">
        <f t="shared" si="51"/>
        <v>1.0035584384</v>
      </c>
      <c r="L420" s="28">
        <f t="shared" si="47"/>
        <v>16.692026059736435</v>
      </c>
      <c r="M420" s="9">
        <f t="shared" si="52"/>
        <v>3.5498561599999999E-2</v>
      </c>
      <c r="N420" s="11">
        <f t="shared" si="50"/>
        <v>0.10910244065326502</v>
      </c>
      <c r="O420" s="9">
        <f t="shared" si="49"/>
        <v>5.950184638309846E-2</v>
      </c>
    </row>
    <row r="421" spans="6:15" x14ac:dyDescent="0.2">
      <c r="F421" s="10">
        <v>40483</v>
      </c>
      <c r="G421" s="7">
        <v>6.3410000000000003E-3</v>
      </c>
      <c r="H421" s="7">
        <f t="shared" si="44"/>
        <v>1.0063409999999999</v>
      </c>
      <c r="I421" s="28">
        <f t="shared" si="46"/>
        <v>41.943558858939497</v>
      </c>
      <c r="J421" s="7">
        <v>-5.7477847000000004E-3</v>
      </c>
      <c r="K421" s="7">
        <f t="shared" si="51"/>
        <v>0.99425221529999996</v>
      </c>
      <c r="L421" s="28">
        <f t="shared" si="47"/>
        <v>16.596083887738281</v>
      </c>
      <c r="M421" s="9">
        <f t="shared" si="52"/>
        <v>1.2088784700000001E-2</v>
      </c>
      <c r="N421" s="11">
        <f t="shared" si="50"/>
        <v>7.3325468678174355E-2</v>
      </c>
      <c r="O421" s="9">
        <f t="shared" si="49"/>
        <v>5.950184638309846E-2</v>
      </c>
    </row>
    <row r="422" spans="6:15" x14ac:dyDescent="0.2">
      <c r="F422" s="10">
        <v>40513</v>
      </c>
      <c r="G422" s="7">
        <v>6.7594000000000001E-2</v>
      </c>
      <c r="H422" s="7">
        <f t="shared" si="44"/>
        <v>1.0675939999999999</v>
      </c>
      <c r="I422" s="28">
        <f t="shared" si="46"/>
        <v>44.77869177645065</v>
      </c>
      <c r="J422" s="7">
        <v>-1.0783199800000001E-2</v>
      </c>
      <c r="K422" s="7">
        <f t="shared" si="51"/>
        <v>0.98921680020000002</v>
      </c>
      <c r="L422" s="28">
        <f t="shared" si="47"/>
        <v>16.417124999279238</v>
      </c>
      <c r="M422" s="9">
        <f t="shared" si="52"/>
        <v>7.8377199800000005E-2</v>
      </c>
      <c r="N422" s="11">
        <f t="shared" si="50"/>
        <v>0.1119227681640762</v>
      </c>
      <c r="O422" s="9">
        <f t="shared" si="49"/>
        <v>5.950184638309846E-2</v>
      </c>
    </row>
    <row r="423" spans="6:15" x14ac:dyDescent="0.2">
      <c r="F423" s="10">
        <v>40544</v>
      </c>
      <c r="G423" s="7">
        <v>2.0348000000000002E-2</v>
      </c>
      <c r="H423" s="7">
        <f t="shared" si="44"/>
        <v>1.020348</v>
      </c>
      <c r="I423" s="28">
        <f t="shared" si="46"/>
        <v>45.689848596717866</v>
      </c>
      <c r="J423" s="7">
        <v>1.1614867E-3</v>
      </c>
      <c r="K423" s="7">
        <f t="shared" si="51"/>
        <v>1.0011614867</v>
      </c>
      <c r="L423" s="28">
        <f t="shared" si="47"/>
        <v>16.436193271618141</v>
      </c>
      <c r="M423" s="9">
        <f t="shared" ref="M423:M434" si="53">G423-J423</f>
        <v>1.9186513300000003E-2</v>
      </c>
      <c r="N423" s="11">
        <f t="shared" si="50"/>
        <v>0.19165242274155769</v>
      </c>
      <c r="O423" s="9">
        <f t="shared" si="49"/>
        <v>5.950184638309846E-2</v>
      </c>
    </row>
    <row r="424" spans="6:15" x14ac:dyDescent="0.2">
      <c r="F424" s="10">
        <v>40575</v>
      </c>
      <c r="G424" s="7">
        <v>3.5187999999999997E-2</v>
      </c>
      <c r="H424" s="7">
        <f t="shared" si="44"/>
        <v>1.035188</v>
      </c>
      <c r="I424" s="28">
        <f t="shared" si="46"/>
        <v>47.297582989139173</v>
      </c>
      <c r="J424" s="7">
        <v>2.5023164999999998E-3</v>
      </c>
      <c r="K424" s="7">
        <f t="shared" si="51"/>
        <v>1.0025023165</v>
      </c>
      <c r="L424" s="28">
        <f t="shared" si="47"/>
        <v>16.4773218292389</v>
      </c>
      <c r="M424" s="9">
        <f t="shared" si="53"/>
        <v>3.26856835E-2</v>
      </c>
      <c r="N424" s="11">
        <f t="shared" si="50"/>
        <v>0.19419244188055007</v>
      </c>
      <c r="O424" s="9">
        <f t="shared" si="49"/>
        <v>5.950184638309846E-2</v>
      </c>
    </row>
    <row r="425" spans="6:15" x14ac:dyDescent="0.2">
      <c r="F425" s="10">
        <v>40603</v>
      </c>
      <c r="G425" s="7">
        <v>4.666E-3</v>
      </c>
      <c r="H425" s="7">
        <f t="shared" si="44"/>
        <v>1.0046660000000001</v>
      </c>
      <c r="I425" s="28">
        <f t="shared" si="46"/>
        <v>47.518273511366502</v>
      </c>
      <c r="J425" s="7">
        <v>5.5258979999999998E-4</v>
      </c>
      <c r="K425" s="7">
        <f t="shared" si="51"/>
        <v>1.0005525898000001</v>
      </c>
      <c r="L425" s="28">
        <f t="shared" si="47"/>
        <v>16.486427029213054</v>
      </c>
      <c r="M425" s="9">
        <f t="shared" si="53"/>
        <v>4.1134101999999997E-3</v>
      </c>
      <c r="N425" s="11">
        <f t="shared" si="50"/>
        <v>0.12431511212685198</v>
      </c>
      <c r="O425" s="9">
        <f t="shared" si="49"/>
        <v>5.950184638309846E-2</v>
      </c>
    </row>
    <row r="426" spans="6:15" x14ac:dyDescent="0.2">
      <c r="F426" s="10">
        <v>40634</v>
      </c>
      <c r="G426" s="7">
        <v>2.9142000000000001E-2</v>
      </c>
      <c r="H426" s="7">
        <f t="shared" si="44"/>
        <v>1.029142</v>
      </c>
      <c r="I426" s="28">
        <f t="shared" si="46"/>
        <v>48.903051038034747</v>
      </c>
      <c r="J426" s="7">
        <v>1.26957883E-2</v>
      </c>
      <c r="K426" s="7">
        <f t="shared" si="51"/>
        <v>1.0126957883000001</v>
      </c>
      <c r="L426" s="28">
        <f t="shared" si="47"/>
        <v>16.695735216599342</v>
      </c>
      <c r="M426" s="9">
        <f t="shared" si="53"/>
        <v>1.6446211700000001E-2</v>
      </c>
      <c r="N426" s="11">
        <f t="shared" si="50"/>
        <v>0.13226448026841453</v>
      </c>
      <c r="O426" s="9">
        <f t="shared" si="49"/>
        <v>5.950184638309846E-2</v>
      </c>
    </row>
    <row r="427" spans="6:15" x14ac:dyDescent="0.2">
      <c r="F427" s="10">
        <v>40664</v>
      </c>
      <c r="G427" s="7">
        <v>-1.3164E-2</v>
      </c>
      <c r="H427" s="7">
        <f t="shared" si="44"/>
        <v>0.98683600000000005</v>
      </c>
      <c r="I427" s="28">
        <f t="shared" si="46"/>
        <v>48.25929127417006</v>
      </c>
      <c r="J427" s="7">
        <v>1.30519034E-2</v>
      </c>
      <c r="K427" s="7">
        <f t="shared" si="51"/>
        <v>1.0130519034000001</v>
      </c>
      <c r="L427" s="28">
        <f t="shared" si="47"/>
        <v>16.913646339838376</v>
      </c>
      <c r="M427" s="9">
        <f t="shared" si="53"/>
        <v>-2.6215903400000001E-2</v>
      </c>
      <c r="N427" s="11">
        <f t="shared" si="50"/>
        <v>0.2116250849232808</v>
      </c>
      <c r="O427" s="9">
        <f t="shared" si="49"/>
        <v>5.950184638309846E-2</v>
      </c>
    </row>
    <row r="428" spans="6:15" x14ac:dyDescent="0.2">
      <c r="F428" s="10">
        <v>40695</v>
      </c>
      <c r="G428" s="7">
        <v>-1.6979999999999999E-2</v>
      </c>
      <c r="H428" s="7">
        <f t="shared" si="44"/>
        <v>0.98302</v>
      </c>
      <c r="I428" s="28">
        <f t="shared" si="46"/>
        <v>47.439848508334656</v>
      </c>
      <c r="J428" s="7">
        <v>-2.9292012999999999E-3</v>
      </c>
      <c r="K428" s="7">
        <f t="shared" si="51"/>
        <v>0.99707079870000004</v>
      </c>
      <c r="L428" s="28">
        <f t="shared" si="47"/>
        <v>16.864102864991981</v>
      </c>
      <c r="M428" s="9">
        <f t="shared" si="53"/>
        <v>-1.4050798699999999E-2</v>
      </c>
      <c r="N428" s="11">
        <f t="shared" si="50"/>
        <v>0.2807835793232496</v>
      </c>
      <c r="O428" s="9">
        <f t="shared" si="49"/>
        <v>5.950184638309846E-2</v>
      </c>
    </row>
    <row r="429" spans="6:15" x14ac:dyDescent="0.2">
      <c r="F429" s="10">
        <v>40725</v>
      </c>
      <c r="G429" s="7">
        <v>-2.3198E-2</v>
      </c>
      <c r="H429" s="7">
        <f t="shared" si="44"/>
        <v>0.97680199999999995</v>
      </c>
      <c r="I429" s="28">
        <f t="shared" si="46"/>
        <v>46.339338902638303</v>
      </c>
      <c r="J429" s="7">
        <v>1.58688245E-2</v>
      </c>
      <c r="K429" s="7">
        <f t="shared" si="51"/>
        <v>1.0158688245</v>
      </c>
      <c r="L429" s="28">
        <f t="shared" si="47"/>
        <v>17.131716353706487</v>
      </c>
      <c r="M429" s="9">
        <f t="shared" si="53"/>
        <v>-3.90668245E-2</v>
      </c>
      <c r="N429" s="11">
        <f t="shared" si="50"/>
        <v>0.16103787591547625</v>
      </c>
      <c r="O429" s="9">
        <f t="shared" si="49"/>
        <v>5.950184638309846E-2</v>
      </c>
    </row>
    <row r="430" spans="6:15" x14ac:dyDescent="0.2">
      <c r="F430" s="10">
        <v>40756</v>
      </c>
      <c r="G430" s="7">
        <v>-5.9070999999999999E-2</v>
      </c>
      <c r="H430" s="7">
        <f t="shared" si="44"/>
        <v>0.94092900000000002</v>
      </c>
      <c r="I430" s="28">
        <f t="shared" si="46"/>
        <v>43.602027814320557</v>
      </c>
      <c r="J430" s="7">
        <v>1.46106725E-2</v>
      </c>
      <c r="K430" s="7">
        <f t="shared" si="51"/>
        <v>1.0146106724999999</v>
      </c>
      <c r="L430" s="28">
        <f t="shared" si="47"/>
        <v>17.382022250713387</v>
      </c>
      <c r="M430" s="9">
        <f t="shared" si="53"/>
        <v>-7.3681672500000003E-2</v>
      </c>
      <c r="N430" s="11">
        <f t="shared" si="50"/>
        <v>0.14425403652123636</v>
      </c>
      <c r="O430" s="9">
        <f t="shared" si="49"/>
        <v>5.950184638309846E-2</v>
      </c>
    </row>
    <row r="431" spans="6:15" x14ac:dyDescent="0.2">
      <c r="F431" s="10">
        <v>40787</v>
      </c>
      <c r="G431" s="7">
        <v>-7.5234999999999996E-2</v>
      </c>
      <c r="H431" s="7">
        <f t="shared" si="44"/>
        <v>0.92476500000000006</v>
      </c>
      <c r="I431" s="28">
        <f t="shared" si="46"/>
        <v>40.321629251710149</v>
      </c>
      <c r="J431" s="7">
        <v>7.2724977999999996E-3</v>
      </c>
      <c r="K431" s="7">
        <f t="shared" si="51"/>
        <v>1.0072724978000001</v>
      </c>
      <c r="L431" s="28">
        <f t="shared" si="47"/>
        <v>17.508432969291253</v>
      </c>
      <c r="M431" s="9">
        <f t="shared" si="53"/>
        <v>-8.2507497799999996E-2</v>
      </c>
      <c r="N431" s="11">
        <f t="shared" si="50"/>
        <v>-4.743124036789248E-2</v>
      </c>
      <c r="O431" s="9">
        <f t="shared" si="49"/>
        <v>5.950184638309846E-2</v>
      </c>
    </row>
    <row r="432" spans="6:15" x14ac:dyDescent="0.2">
      <c r="F432" s="10">
        <v>40817</v>
      </c>
      <c r="G432" s="7">
        <v>0.11314200000000001</v>
      </c>
      <c r="H432" s="7">
        <f t="shared" si="44"/>
        <v>1.1131420000000001</v>
      </c>
      <c r="I432" s="28">
        <f t="shared" si="46"/>
        <v>44.883699028507145</v>
      </c>
      <c r="J432" s="7">
        <v>1.0764958000000001E-3</v>
      </c>
      <c r="K432" s="7">
        <f t="shared" si="51"/>
        <v>1.0010764958</v>
      </c>
      <c r="L432" s="28">
        <f t="shared" si="47"/>
        <v>17.527280723847277</v>
      </c>
      <c r="M432" s="9">
        <f t="shared" si="53"/>
        <v>0.11206550420000001</v>
      </c>
      <c r="N432" s="11">
        <f t="shared" si="50"/>
        <v>2.6843883384876532E-2</v>
      </c>
      <c r="O432" s="9">
        <f t="shared" si="49"/>
        <v>5.950184638309846E-2</v>
      </c>
    </row>
    <row r="433" spans="6:15" x14ac:dyDescent="0.2">
      <c r="F433" s="10">
        <v>40848</v>
      </c>
      <c r="G433" s="7">
        <v>-2.7750000000000001E-3</v>
      </c>
      <c r="H433" s="7">
        <f t="shared" si="44"/>
        <v>0.99722500000000003</v>
      </c>
      <c r="I433" s="28">
        <f t="shared" si="46"/>
        <v>44.759146763703036</v>
      </c>
      <c r="J433" s="7">
        <v>-8.6911720000000005E-4</v>
      </c>
      <c r="K433" s="7">
        <f t="shared" si="51"/>
        <v>0.99913088279999995</v>
      </c>
      <c r="L433" s="28">
        <f t="shared" si="47"/>
        <v>17.512047462700952</v>
      </c>
      <c r="M433" s="9">
        <f t="shared" si="53"/>
        <v>-1.9058828000000001E-3</v>
      </c>
      <c r="N433" s="11">
        <f t="shared" si="50"/>
        <v>1.1936467476376222E-2</v>
      </c>
      <c r="O433" s="9">
        <f t="shared" si="49"/>
        <v>5.950184638309846E-2</v>
      </c>
    </row>
    <row r="434" spans="6:15" x14ac:dyDescent="0.2">
      <c r="F434" s="10">
        <v>40878</v>
      </c>
      <c r="G434" s="7">
        <v>8.1650000000000004E-3</v>
      </c>
      <c r="H434" s="7">
        <f t="shared" si="44"/>
        <v>1.008165</v>
      </c>
      <c r="I434" s="28">
        <f t="shared" si="46"/>
        <v>45.124605197028671</v>
      </c>
      <c r="J434" s="7">
        <v>1.09911908E-2</v>
      </c>
      <c r="K434" s="7">
        <f t="shared" si="51"/>
        <v>1.0109911908</v>
      </c>
      <c r="L434" s="28">
        <f t="shared" si="47"/>
        <v>17.704525717662154</v>
      </c>
      <c r="M434" s="9">
        <f t="shared" si="53"/>
        <v>-2.8261907999999995E-3</v>
      </c>
      <c r="N434" s="11">
        <f t="shared" si="50"/>
        <v>-7.0693203061829468E-2</v>
      </c>
      <c r="O434" s="9">
        <f t="shared" si="49"/>
        <v>5.950184638309846E-2</v>
      </c>
    </row>
    <row r="435" spans="6:15" x14ac:dyDescent="0.2">
      <c r="F435" s="10">
        <v>40909</v>
      </c>
      <c r="G435" s="7">
        <v>5.0028999999999997E-2</v>
      </c>
      <c r="H435" s="7">
        <f t="shared" si="44"/>
        <v>1.0500290000000001</v>
      </c>
      <c r="I435" s="28">
        <f t="shared" si="46"/>
        <v>47.382144070430826</v>
      </c>
      <c r="J435" s="7">
        <v>8.7764065000000002E-3</v>
      </c>
      <c r="K435" s="7">
        <f t="shared" ref="K435:K498" si="54">1+J435</f>
        <v>1.0087764065</v>
      </c>
      <c r="L435" s="28">
        <f t="shared" si="47"/>
        <v>17.859907832250062</v>
      </c>
      <c r="M435" s="9">
        <f t="shared" ref="M435:M498" si="55">G435-J435</f>
        <v>4.1252593499999997E-2</v>
      </c>
      <c r="N435" s="11">
        <f t="shared" si="50"/>
        <v>-4.9581936640860302E-2</v>
      </c>
      <c r="O435" s="9">
        <f t="shared" si="49"/>
        <v>5.950184638309846E-2</v>
      </c>
    </row>
    <row r="436" spans="6:15" x14ac:dyDescent="0.2">
      <c r="F436" s="10">
        <v>40940</v>
      </c>
      <c r="G436" s="7">
        <v>4.4158999999999997E-2</v>
      </c>
      <c r="H436" s="7">
        <f t="shared" si="44"/>
        <v>1.0441590000000001</v>
      </c>
      <c r="I436" s="28">
        <f t="shared" si="46"/>
        <v>49.474492170436982</v>
      </c>
      <c r="J436" s="7">
        <v>-2.281005E-4</v>
      </c>
      <c r="K436" s="7">
        <f t="shared" si="54"/>
        <v>0.99977189950000001</v>
      </c>
      <c r="L436" s="28">
        <f t="shared" si="47"/>
        <v>17.855833978343572</v>
      </c>
      <c r="M436" s="9">
        <f t="shared" si="55"/>
        <v>4.4387100499999999E-2</v>
      </c>
      <c r="N436" s="11">
        <f t="shared" si="50"/>
        <v>-3.7635375849813357E-2</v>
      </c>
      <c r="O436" s="9">
        <f t="shared" si="49"/>
        <v>5.950184638309846E-2</v>
      </c>
    </row>
    <row r="437" spans="6:15" x14ac:dyDescent="0.2">
      <c r="F437" s="10">
        <v>40969</v>
      </c>
      <c r="G437" s="7">
        <v>2.9907E-2</v>
      </c>
      <c r="H437" s="7">
        <f t="shared" si="44"/>
        <v>1.0299069999999999</v>
      </c>
      <c r="I437" s="28">
        <f t="shared" si="46"/>
        <v>50.954125807778233</v>
      </c>
      <c r="J437" s="7">
        <v>-5.4793161999999998E-3</v>
      </c>
      <c r="K437" s="7">
        <f t="shared" si="54"/>
        <v>0.99452068380000003</v>
      </c>
      <c r="L437" s="28">
        <f t="shared" si="47"/>
        <v>17.757996217961523</v>
      </c>
      <c r="M437" s="9">
        <f t="shared" si="55"/>
        <v>3.5386316199999997E-2</v>
      </c>
      <c r="N437" s="11">
        <f t="shared" si="50"/>
        <v>-4.8223292713345245E-3</v>
      </c>
      <c r="O437" s="9">
        <f t="shared" si="49"/>
        <v>5.950184638309846E-2</v>
      </c>
    </row>
    <row r="438" spans="6:15" x14ac:dyDescent="0.2">
      <c r="F438" s="10">
        <v>41000</v>
      </c>
      <c r="G438" s="7">
        <v>-7.8530000000000006E-3</v>
      </c>
      <c r="H438" s="7">
        <f t="shared" si="44"/>
        <v>0.992147</v>
      </c>
      <c r="I438" s="28">
        <f t="shared" si="46"/>
        <v>50.553983057809752</v>
      </c>
      <c r="J438" s="7">
        <v>1.1089002299999999E-2</v>
      </c>
      <c r="K438" s="7">
        <f t="shared" si="54"/>
        <v>1.0110890023000001</v>
      </c>
      <c r="L438" s="28">
        <f t="shared" si="47"/>
        <v>17.95491467886589</v>
      </c>
      <c r="M438" s="9">
        <f t="shared" si="55"/>
        <v>-1.89420023E-2</v>
      </c>
      <c r="N438" s="11">
        <f t="shared" si="50"/>
        <v>-4.1659943439794178E-2</v>
      </c>
      <c r="O438" s="9">
        <f t="shared" si="49"/>
        <v>5.950184638309846E-2</v>
      </c>
    </row>
    <row r="439" spans="6:15" x14ac:dyDescent="0.2">
      <c r="F439" s="10">
        <v>41030</v>
      </c>
      <c r="G439" s="7">
        <v>-6.2223000000000001E-2</v>
      </c>
      <c r="H439" s="7">
        <f t="shared" si="44"/>
        <v>0.93777699999999997</v>
      </c>
      <c r="I439" s="28">
        <f t="shared" si="46"/>
        <v>47.408362570003654</v>
      </c>
      <c r="J439" s="7">
        <v>9.0465936999999993E-3</v>
      </c>
      <c r="K439" s="7">
        <f t="shared" si="54"/>
        <v>1.0090465936999999</v>
      </c>
      <c r="L439" s="28">
        <f t="shared" si="47"/>
        <v>18.117345496883754</v>
      </c>
      <c r="M439" s="9">
        <f t="shared" si="55"/>
        <v>-7.1269593699999995E-2</v>
      </c>
      <c r="N439" s="11">
        <f t="shared" si="50"/>
        <v>-8.879976896670716E-2</v>
      </c>
      <c r="O439" s="9">
        <f t="shared" si="49"/>
        <v>5.950184638309846E-2</v>
      </c>
    </row>
    <row r="440" spans="6:15" x14ac:dyDescent="0.2">
      <c r="F440" s="10">
        <v>41061</v>
      </c>
      <c r="G440" s="7">
        <v>3.8603999999999999E-2</v>
      </c>
      <c r="H440" s="7">
        <f t="shared" si="44"/>
        <v>1.0386040000000001</v>
      </c>
      <c r="I440" s="28">
        <f t="shared" si="46"/>
        <v>49.238514998656079</v>
      </c>
      <c r="J440" s="7">
        <v>3.9229400000000001E-4</v>
      </c>
      <c r="K440" s="7">
        <f t="shared" si="54"/>
        <v>1.0003922940000001</v>
      </c>
      <c r="L440" s="28">
        <f t="shared" si="47"/>
        <v>18.12445282281811</v>
      </c>
      <c r="M440" s="9">
        <f t="shared" si="55"/>
        <v>3.8211705999999998E-2</v>
      </c>
      <c r="N440" s="11">
        <f t="shared" si="50"/>
        <v>-3.6820989826223283E-2</v>
      </c>
      <c r="O440" s="9">
        <f t="shared" si="49"/>
        <v>5.950184638309846E-2</v>
      </c>
    </row>
    <row r="441" spans="6:15" x14ac:dyDescent="0.2">
      <c r="F441" s="10">
        <v>41091</v>
      </c>
      <c r="G441" s="7">
        <v>8.7569999999999992E-3</v>
      </c>
      <c r="H441" s="7">
        <f t="shared" si="44"/>
        <v>1.0087569999999999</v>
      </c>
      <c r="I441" s="28">
        <f t="shared" si="46"/>
        <v>49.669696674499306</v>
      </c>
      <c r="J441" s="7">
        <v>1.37941126E-2</v>
      </c>
      <c r="K441" s="7">
        <f t="shared" si="54"/>
        <v>1.0137941126000001</v>
      </c>
      <c r="L441" s="28">
        <f t="shared" si="47"/>
        <v>18.374463565869451</v>
      </c>
      <c r="M441" s="9">
        <f t="shared" si="55"/>
        <v>-5.0371126000000009E-3</v>
      </c>
      <c r="N441" s="11">
        <f t="shared" si="50"/>
        <v>-6.7182021198841646E-4</v>
      </c>
      <c r="O441" s="9">
        <f t="shared" si="49"/>
        <v>5.950184638309846E-2</v>
      </c>
    </row>
    <row r="442" spans="6:15" x14ac:dyDescent="0.2">
      <c r="F442" s="10">
        <v>41122</v>
      </c>
      <c r="G442" s="7">
        <v>2.5373E-2</v>
      </c>
      <c r="H442" s="7">
        <f t="shared" si="44"/>
        <v>1.0253730000000001</v>
      </c>
      <c r="I442" s="28">
        <f t="shared" si="46"/>
        <v>50.929965888221382</v>
      </c>
      <c r="J442" s="7">
        <v>6.5459100000000005E-4</v>
      </c>
      <c r="K442" s="7">
        <f t="shared" si="54"/>
        <v>1.000654591</v>
      </c>
      <c r="L442" s="28">
        <f t="shared" si="47"/>
        <v>18.386491324349496</v>
      </c>
      <c r="M442" s="9">
        <f t="shared" si="55"/>
        <v>2.4718409E-2</v>
      </c>
      <c r="N442" s="11">
        <f t="shared" si="50"/>
        <v>0.1102763433115741</v>
      </c>
      <c r="O442" s="9">
        <f t="shared" si="49"/>
        <v>5.950184638309846E-2</v>
      </c>
    </row>
    <row r="443" spans="6:15" x14ac:dyDescent="0.2">
      <c r="F443" s="10">
        <v>41153</v>
      </c>
      <c r="G443" s="7">
        <v>2.7446999999999999E-2</v>
      </c>
      <c r="H443" s="7">
        <f t="shared" si="44"/>
        <v>1.027447</v>
      </c>
      <c r="I443" s="28">
        <f t="shared" si="46"/>
        <v>52.327840661955392</v>
      </c>
      <c r="J443" s="7">
        <v>1.3721733000000001E-3</v>
      </c>
      <c r="K443" s="7">
        <f t="shared" si="54"/>
        <v>1.0013721733000001</v>
      </c>
      <c r="L443" s="28">
        <f t="shared" si="47"/>
        <v>18.411720776825451</v>
      </c>
      <c r="M443" s="9">
        <f t="shared" si="55"/>
        <v>2.6074826699999998E-2</v>
      </c>
      <c r="N443" s="11">
        <f t="shared" si="50"/>
        <v>0.24616948352720014</v>
      </c>
      <c r="O443" s="9">
        <f t="shared" si="49"/>
        <v>5.950184638309846E-2</v>
      </c>
    </row>
    <row r="444" spans="6:15" x14ac:dyDescent="0.2">
      <c r="F444" s="10">
        <v>41183</v>
      </c>
      <c r="G444" s="7">
        <v>-1.6809000000000001E-2</v>
      </c>
      <c r="H444" s="7">
        <f t="shared" si="44"/>
        <v>0.98319100000000004</v>
      </c>
      <c r="I444" s="28">
        <f t="shared" si="46"/>
        <v>51.448261988268584</v>
      </c>
      <c r="J444" s="7">
        <v>1.9669463999999999E-3</v>
      </c>
      <c r="K444" s="7">
        <f t="shared" si="54"/>
        <v>1.0019669464000001</v>
      </c>
      <c r="L444" s="28">
        <f t="shared" si="47"/>
        <v>18.447935644725234</v>
      </c>
      <c r="M444" s="9">
        <f t="shared" si="55"/>
        <v>-1.87759464E-2</v>
      </c>
      <c r="N444" s="11">
        <f t="shared" si="50"/>
        <v>9.3730205171772552E-2</v>
      </c>
      <c r="O444" s="9">
        <f t="shared" si="49"/>
        <v>5.950184638309846E-2</v>
      </c>
    </row>
    <row r="445" spans="6:15" x14ac:dyDescent="0.2">
      <c r="F445" s="10">
        <v>41214</v>
      </c>
      <c r="G445" s="7">
        <v>7.4580000000000002E-3</v>
      </c>
      <c r="H445" s="7">
        <f t="shared" si="44"/>
        <v>1.007458</v>
      </c>
      <c r="I445" s="28">
        <f t="shared" si="46"/>
        <v>51.831963126177087</v>
      </c>
      <c r="J445" s="7">
        <v>1.5782731000000001E-3</v>
      </c>
      <c r="K445" s="7">
        <f t="shared" si="54"/>
        <v>1.0015782731</v>
      </c>
      <c r="L445" s="28">
        <f t="shared" si="47"/>
        <v>18.477051525303835</v>
      </c>
      <c r="M445" s="9">
        <f t="shared" si="55"/>
        <v>5.8797268999999999E-3</v>
      </c>
      <c r="N445" s="11">
        <f t="shared" si="50"/>
        <v>0.10291431014587404</v>
      </c>
      <c r="O445" s="9">
        <f t="shared" si="49"/>
        <v>5.950184638309846E-2</v>
      </c>
    </row>
    <row r="446" spans="6:15" x14ac:dyDescent="0.2">
      <c r="F446" s="10">
        <v>41244</v>
      </c>
      <c r="G446" s="7">
        <v>1.1298000000000001E-2</v>
      </c>
      <c r="H446" s="7">
        <f t="shared" si="44"/>
        <v>1.011298</v>
      </c>
      <c r="I446" s="28">
        <f t="shared" si="46"/>
        <v>52.417560645576636</v>
      </c>
      <c r="J446" s="7">
        <v>-1.4239234E-3</v>
      </c>
      <c r="K446" s="7">
        <f t="shared" si="54"/>
        <v>0.99857607660000003</v>
      </c>
      <c r="L446" s="28">
        <f t="shared" si="47"/>
        <v>18.450741619273948</v>
      </c>
      <c r="M446" s="9">
        <f t="shared" si="55"/>
        <v>1.2721923400000001E-2</v>
      </c>
      <c r="N446" s="11">
        <f t="shared" si="50"/>
        <v>0.11946984168172414</v>
      </c>
      <c r="O446" s="9">
        <f t="shared" si="49"/>
        <v>5.950184638309846E-2</v>
      </c>
    </row>
    <row r="447" spans="6:15" x14ac:dyDescent="0.2">
      <c r="F447" s="10">
        <v>41275</v>
      </c>
      <c r="G447" s="7">
        <v>5.7209000000000003E-2</v>
      </c>
      <c r="H447" s="7">
        <f t="shared" si="44"/>
        <v>1.0572090000000001</v>
      </c>
      <c r="I447" s="28">
        <f t="shared" si="46"/>
        <v>55.41631687254943</v>
      </c>
      <c r="J447" s="7">
        <v>-6.994012E-3</v>
      </c>
      <c r="K447" s="7">
        <f t="shared" si="54"/>
        <v>0.99300598799999995</v>
      </c>
      <c r="L447" s="28">
        <f t="shared" si="47"/>
        <v>18.321696910979846</v>
      </c>
      <c r="M447" s="9">
        <f t="shared" si="55"/>
        <v>6.4203012000000004E-2</v>
      </c>
      <c r="N447" s="11">
        <f t="shared" si="50"/>
        <v>0.1437050065784593</v>
      </c>
      <c r="O447" s="9">
        <f t="shared" si="49"/>
        <v>5.950184638309846E-2</v>
      </c>
    </row>
    <row r="448" spans="6:15" x14ac:dyDescent="0.2">
      <c r="F448" s="10">
        <v>41306</v>
      </c>
      <c r="G448" s="7">
        <v>1.2945E-2</v>
      </c>
      <c r="H448" s="7">
        <f t="shared" si="44"/>
        <v>1.012945</v>
      </c>
      <c r="I448" s="28">
        <f t="shared" si="46"/>
        <v>56.133681094464585</v>
      </c>
      <c r="J448" s="7">
        <v>5.0147261000000002E-3</v>
      </c>
      <c r="K448" s="7">
        <f t="shared" si="54"/>
        <v>1.0050147261</v>
      </c>
      <c r="L448" s="28">
        <f t="shared" si="47"/>
        <v>18.413575202675624</v>
      </c>
      <c r="M448" s="9">
        <f t="shared" si="55"/>
        <v>7.9302738999999997E-3</v>
      </c>
      <c r="N448" s="11">
        <f t="shared" si="50"/>
        <v>0.10336263098724019</v>
      </c>
      <c r="O448" s="9">
        <f t="shared" si="49"/>
        <v>5.950184638309846E-2</v>
      </c>
    </row>
    <row r="449" spans="6:15" x14ac:dyDescent="0.2">
      <c r="F449" s="10">
        <v>41334</v>
      </c>
      <c r="G449" s="7">
        <v>4.0434999999999999E-2</v>
      </c>
      <c r="H449" s="7">
        <f t="shared" si="44"/>
        <v>1.040435</v>
      </c>
      <c r="I449" s="28">
        <f t="shared" si="46"/>
        <v>58.403446489519261</v>
      </c>
      <c r="J449" s="7">
        <v>7.977994E-4</v>
      </c>
      <c r="K449" s="7">
        <f t="shared" si="54"/>
        <v>1.0007977993999999</v>
      </c>
      <c r="L449" s="28">
        <f t="shared" si="47"/>
        <v>18.428265541924173</v>
      </c>
      <c r="M449" s="9">
        <f t="shared" si="55"/>
        <v>3.9637200599999999E-2</v>
      </c>
      <c r="N449" s="11">
        <f t="shared" si="50"/>
        <v>0.10845196595498807</v>
      </c>
      <c r="O449" s="9">
        <f t="shared" si="49"/>
        <v>5.950184638309846E-2</v>
      </c>
    </row>
    <row r="450" spans="6:15" x14ac:dyDescent="0.2">
      <c r="F450" s="10">
        <v>41365</v>
      </c>
      <c r="G450" s="7">
        <v>1.5786999999999999E-2</v>
      </c>
      <c r="H450" s="7">
        <f t="shared" si="44"/>
        <v>1.015787</v>
      </c>
      <c r="I450" s="28">
        <f t="shared" si="46"/>
        <v>59.325461699249303</v>
      </c>
      <c r="J450" s="7">
        <v>1.01212044E-2</v>
      </c>
      <c r="K450" s="7">
        <f t="shared" si="54"/>
        <v>1.0101212044000001</v>
      </c>
      <c r="L450" s="28">
        <f t="shared" si="47"/>
        <v>18.614781784211466</v>
      </c>
      <c r="M450" s="9">
        <f t="shared" si="55"/>
        <v>5.6657955999999988E-3</v>
      </c>
      <c r="N450" s="11">
        <f t="shared" si="50"/>
        <v>0.13675583597876972</v>
      </c>
      <c r="O450" s="9">
        <f t="shared" si="49"/>
        <v>5.950184638309846E-2</v>
      </c>
    </row>
    <row r="451" spans="6:15" x14ac:dyDescent="0.2">
      <c r="F451" s="10">
        <v>41395</v>
      </c>
      <c r="G451" s="7">
        <v>2.7154999999999999E-2</v>
      </c>
      <c r="H451" s="7">
        <f t="shared" ref="H451:H458" si="56">1+G451</f>
        <v>1.027155</v>
      </c>
      <c r="I451" s="28">
        <f t="shared" si="46"/>
        <v>60.936444611692423</v>
      </c>
      <c r="J451" s="7">
        <v>-1.78458913E-2</v>
      </c>
      <c r="K451" s="7">
        <f t="shared" si="54"/>
        <v>0.98215410869999997</v>
      </c>
      <c r="L451" s="28">
        <f t="shared" si="47"/>
        <v>18.282584411917206</v>
      </c>
      <c r="M451" s="9">
        <f t="shared" si="55"/>
        <v>4.5000891299999998E-2</v>
      </c>
      <c r="N451" s="11">
        <f t="shared" si="50"/>
        <v>0.27623174976812237</v>
      </c>
      <c r="O451" s="9">
        <f t="shared" si="49"/>
        <v>5.950184638309846E-2</v>
      </c>
    </row>
    <row r="452" spans="6:15" x14ac:dyDescent="0.2">
      <c r="F452" s="10">
        <v>41426</v>
      </c>
      <c r="G452" s="7">
        <v>-1.1068E-2</v>
      </c>
      <c r="H452" s="7">
        <f t="shared" si="56"/>
        <v>0.98893200000000003</v>
      </c>
      <c r="I452" s="28">
        <f t="shared" ref="I452:I458" si="57">I451*H452</f>
        <v>60.262000042730214</v>
      </c>
      <c r="J452" s="7">
        <v>-1.54657897E-2</v>
      </c>
      <c r="K452" s="7">
        <f t="shared" si="54"/>
        <v>0.98453421029999999</v>
      </c>
      <c r="L452" s="28">
        <f t="shared" ref="L452:L506" si="58">L451*K452</f>
        <v>17.999829806229997</v>
      </c>
      <c r="M452" s="9">
        <f t="shared" si="55"/>
        <v>4.3977896999999998E-3</v>
      </c>
      <c r="N452" s="11">
        <f t="shared" si="50"/>
        <v>0.23075527592014256</v>
      </c>
      <c r="O452" s="9">
        <f t="shared" si="49"/>
        <v>5.950184638309846E-2</v>
      </c>
    </row>
    <row r="453" spans="6:15" x14ac:dyDescent="0.2">
      <c r="F453" s="10">
        <v>41456</v>
      </c>
      <c r="G453" s="7">
        <v>5.5215E-2</v>
      </c>
      <c r="H453" s="7">
        <f t="shared" si="56"/>
        <v>1.055215</v>
      </c>
      <c r="I453" s="28">
        <f t="shared" si="57"/>
        <v>63.589366375089561</v>
      </c>
      <c r="J453" s="7">
        <v>1.3665615E-3</v>
      </c>
      <c r="K453" s="7">
        <f t="shared" si="54"/>
        <v>1.0013665615</v>
      </c>
      <c r="L453" s="28">
        <f t="shared" si="58"/>
        <v>18.024427680649744</v>
      </c>
      <c r="M453" s="9">
        <f t="shared" si="55"/>
        <v>5.3848438499999998E-2</v>
      </c>
      <c r="N453" s="11">
        <f t="shared" si="50"/>
        <v>0.29929483732821949</v>
      </c>
      <c r="O453" s="9">
        <f t="shared" si="49"/>
        <v>5.950184638309846E-2</v>
      </c>
    </row>
    <row r="454" spans="6:15" x14ac:dyDescent="0.2">
      <c r="F454" s="10">
        <v>41487</v>
      </c>
      <c r="G454" s="7">
        <v>-2.6893E-2</v>
      </c>
      <c r="H454" s="7">
        <f t="shared" si="56"/>
        <v>0.97310699999999994</v>
      </c>
      <c r="I454" s="28">
        <f t="shared" si="57"/>
        <v>61.879257545164272</v>
      </c>
      <c r="J454" s="7">
        <v>-5.1144240000000002E-3</v>
      </c>
      <c r="K454" s="7">
        <f t="shared" si="54"/>
        <v>0.99488557600000005</v>
      </c>
      <c r="L454" s="28">
        <f t="shared" si="58"/>
        <v>17.932243115133566</v>
      </c>
      <c r="M454" s="9">
        <f t="shared" si="55"/>
        <v>-2.1778576000000001E-2</v>
      </c>
      <c r="N454" s="11">
        <f t="shared" si="50"/>
        <v>0.23969275823537728</v>
      </c>
      <c r="O454" s="9">
        <f t="shared" si="49"/>
        <v>5.950184638309846E-2</v>
      </c>
    </row>
    <row r="455" spans="6:15" x14ac:dyDescent="0.2">
      <c r="F455" s="10">
        <v>41518</v>
      </c>
      <c r="G455" s="7">
        <v>3.7166999999999999E-2</v>
      </c>
      <c r="H455" s="7">
        <f t="shared" si="56"/>
        <v>1.037167</v>
      </c>
      <c r="I455" s="28">
        <f t="shared" si="57"/>
        <v>64.179123910345396</v>
      </c>
      <c r="J455" s="7">
        <v>9.4673117999999994E-3</v>
      </c>
      <c r="K455" s="7">
        <f t="shared" si="54"/>
        <v>1.0094673117999999</v>
      </c>
      <c r="L455" s="28">
        <f t="shared" si="58"/>
        <v>18.102013251977937</v>
      </c>
      <c r="M455" s="9">
        <f t="shared" si="55"/>
        <v>2.7699688199999999E-2</v>
      </c>
      <c r="N455" s="11">
        <f t="shared" si="50"/>
        <v>0.24330262776482969</v>
      </c>
      <c r="O455" s="9">
        <f t="shared" si="49"/>
        <v>5.950184638309846E-2</v>
      </c>
    </row>
    <row r="456" spans="6:15" x14ac:dyDescent="0.2">
      <c r="F456" s="10">
        <v>41548</v>
      </c>
      <c r="G456" s="7">
        <v>4.1805000000000002E-2</v>
      </c>
      <c r="H456" s="7">
        <f t="shared" si="56"/>
        <v>1.0418050000000001</v>
      </c>
      <c r="I456" s="28">
        <f t="shared" si="57"/>
        <v>66.862132185417394</v>
      </c>
      <c r="J456" s="7">
        <v>8.0841674999999995E-3</v>
      </c>
      <c r="K456" s="7">
        <f t="shared" si="54"/>
        <v>1.0080841675000001</v>
      </c>
      <c r="L456" s="28">
        <f t="shared" si="58"/>
        <v>18.248352959194147</v>
      </c>
      <c r="M456" s="9">
        <f t="shared" si="55"/>
        <v>3.3720832500000006E-2</v>
      </c>
      <c r="N456" s="11">
        <f t="shared" si="50"/>
        <v>0.31041813471554214</v>
      </c>
      <c r="O456" s="9">
        <f t="shared" si="49"/>
        <v>5.950184638309846E-2</v>
      </c>
    </row>
    <row r="457" spans="6:15" x14ac:dyDescent="0.2">
      <c r="F457" s="10">
        <v>41579</v>
      </c>
      <c r="G457" s="7">
        <v>3.0898999999999999E-2</v>
      </c>
      <c r="H457" s="7">
        <f t="shared" si="56"/>
        <v>1.030899</v>
      </c>
      <c r="I457" s="28">
        <f t="shared" si="57"/>
        <v>68.92810520781461</v>
      </c>
      <c r="J457" s="7">
        <v>-3.7402910000000002E-3</v>
      </c>
      <c r="K457" s="7">
        <f t="shared" si="54"/>
        <v>0.99625970900000005</v>
      </c>
      <c r="L457" s="28">
        <f t="shared" si="58"/>
        <v>18.180098808856052</v>
      </c>
      <c r="M457" s="9">
        <f t="shared" si="55"/>
        <v>3.4639291000000003E-2</v>
      </c>
      <c r="N457" s="11">
        <f t="shared" si="50"/>
        <v>0.34590926102954322</v>
      </c>
      <c r="O457" s="9">
        <f t="shared" si="49"/>
        <v>5.950184638309846E-2</v>
      </c>
    </row>
    <row r="458" spans="6:15" x14ac:dyDescent="0.2">
      <c r="F458" s="10">
        <v>41609</v>
      </c>
      <c r="G458" s="7">
        <v>2.792E-2</v>
      </c>
      <c r="H458" s="7">
        <f t="shared" si="56"/>
        <v>1.0279199999999999</v>
      </c>
      <c r="I458" s="28">
        <f t="shared" si="57"/>
        <v>70.852577905216791</v>
      </c>
      <c r="J458" s="7">
        <v>-5.6514740999999997E-3</v>
      </c>
      <c r="K458" s="7">
        <f t="shared" si="54"/>
        <v>0.9943485259</v>
      </c>
      <c r="L458" s="28">
        <f t="shared" si="58"/>
        <v>18.077354451302362</v>
      </c>
      <c r="M458" s="9">
        <f t="shared" si="55"/>
        <v>3.3571474099999998E-2</v>
      </c>
      <c r="N458" s="11">
        <f t="shared" si="50"/>
        <v>0.37193241733772997</v>
      </c>
      <c r="O458" s="9">
        <f t="shared" si="49"/>
        <v>5.950184638309846E-2</v>
      </c>
    </row>
    <row r="459" spans="6:15" x14ac:dyDescent="0.2">
      <c r="F459" s="10">
        <v>41640</v>
      </c>
      <c r="G459" s="7">
        <v>-3.1883000000000002E-2</v>
      </c>
      <c r="H459" s="7">
        <f t="shared" ref="H459:H470" si="59">1+G459</f>
        <v>0.96811700000000001</v>
      </c>
      <c r="I459" s="28">
        <f t="shared" ref="I459:I516" si="60">I458*H459</f>
        <v>68.593585163864759</v>
      </c>
      <c r="J459" s="7">
        <v>1.4775535899999999E-2</v>
      </c>
      <c r="K459" s="7">
        <f t="shared" si="54"/>
        <v>1.0147755358999999</v>
      </c>
      <c r="L459" s="28">
        <f t="shared" si="58"/>
        <v>18.344457050974604</v>
      </c>
      <c r="M459" s="9">
        <f t="shared" si="55"/>
        <v>-4.6658535899999999E-2</v>
      </c>
      <c r="N459" s="11">
        <f t="shared" si="50"/>
        <v>0.23654454274742087</v>
      </c>
      <c r="O459" s="9">
        <f t="shared" si="49"/>
        <v>5.950184638309846E-2</v>
      </c>
    </row>
    <row r="460" spans="6:15" x14ac:dyDescent="0.2">
      <c r="F460" s="10">
        <v>41671</v>
      </c>
      <c r="G460" s="7">
        <v>4.5684000000000002E-2</v>
      </c>
      <c r="H460" s="7">
        <f t="shared" si="59"/>
        <v>1.0456840000000001</v>
      </c>
      <c r="I460" s="28">
        <f t="shared" si="60"/>
        <v>71.727214508490761</v>
      </c>
      <c r="J460" s="7">
        <v>5.3145748999999997E-3</v>
      </c>
      <c r="K460" s="7">
        <f t="shared" si="54"/>
        <v>1.0053145749000001</v>
      </c>
      <c r="L460" s="28">
        <f t="shared" si="58"/>
        <v>18.441950041971843</v>
      </c>
      <c r="M460" s="9">
        <f t="shared" si="55"/>
        <v>4.0369425100000002E-2</v>
      </c>
      <c r="N460" s="11">
        <f t="shared" si="50"/>
        <v>0.27625184332591091</v>
      </c>
      <c r="O460" s="9">
        <f t="shared" si="49"/>
        <v>5.950184638309846E-2</v>
      </c>
    </row>
    <row r="461" spans="6:15" x14ac:dyDescent="0.2">
      <c r="F461" s="10">
        <v>41699</v>
      </c>
      <c r="G461" s="7">
        <v>4.431E-3</v>
      </c>
      <c r="H461" s="7">
        <f t="shared" si="59"/>
        <v>1.0044310000000001</v>
      </c>
      <c r="I461" s="28">
        <f t="shared" si="60"/>
        <v>72.04503779597789</v>
      </c>
      <c r="J461" s="7">
        <v>-1.7032509E-3</v>
      </c>
      <c r="K461" s="7">
        <f t="shared" si="54"/>
        <v>0.99829674909999999</v>
      </c>
      <c r="L461" s="28">
        <f t="shared" si="58"/>
        <v>18.410538773965101</v>
      </c>
      <c r="M461" s="9">
        <f t="shared" si="55"/>
        <v>6.1342508999999998E-3</v>
      </c>
      <c r="N461" s="11">
        <f t="shared" si="50"/>
        <v>0.23453704135267051</v>
      </c>
      <c r="O461" s="9">
        <f t="shared" si="49"/>
        <v>5.950184638309846E-2</v>
      </c>
    </row>
    <row r="462" spans="6:15" x14ac:dyDescent="0.2">
      <c r="F462" s="10">
        <v>41730</v>
      </c>
      <c r="G462" s="7">
        <v>-8.5999999999999998E-4</v>
      </c>
      <c r="H462" s="7">
        <f t="shared" si="59"/>
        <v>0.99914000000000003</v>
      </c>
      <c r="I462" s="28">
        <f t="shared" si="60"/>
        <v>71.983079063473355</v>
      </c>
      <c r="J462" s="7">
        <v>8.4412550999999995E-3</v>
      </c>
      <c r="K462" s="7">
        <f t="shared" si="54"/>
        <v>1.0084412550999999</v>
      </c>
      <c r="L462" s="28">
        <f t="shared" si="58"/>
        <v>18.565946828284581</v>
      </c>
      <c r="M462" s="9">
        <f t="shared" si="55"/>
        <v>-9.3012550999999992E-3</v>
      </c>
      <c r="N462" s="11">
        <f t="shared" si="50"/>
        <v>0.21598238599280739</v>
      </c>
      <c r="O462" s="9">
        <f t="shared" ref="O462:O525" si="61">AVERAGE($N$14:$N$578)</f>
        <v>5.950184638309846E-2</v>
      </c>
    </row>
    <row r="463" spans="6:15" x14ac:dyDescent="0.2">
      <c r="F463" s="10">
        <v>41760</v>
      </c>
      <c r="G463" s="7">
        <v>2.1041000000000001E-2</v>
      </c>
      <c r="H463" s="7">
        <f t="shared" si="59"/>
        <v>1.0210410000000001</v>
      </c>
      <c r="I463" s="28">
        <f t="shared" si="60"/>
        <v>73.497675030047901</v>
      </c>
      <c r="J463" s="7">
        <v>1.1382450000000001E-2</v>
      </c>
      <c r="K463" s="7">
        <f t="shared" si="54"/>
        <v>1.0113824499999999</v>
      </c>
      <c r="L463" s="28">
        <f t="shared" si="58"/>
        <v>18.777272789760186</v>
      </c>
      <c r="M463" s="9">
        <f t="shared" si="55"/>
        <v>9.6585500000000001E-3</v>
      </c>
      <c r="N463" s="11">
        <f t="shared" ref="N463:N526" si="62">PRODUCT(H452:H463)-(PRODUCT(K452:K463))</f>
        <v>0.17907868008435668</v>
      </c>
      <c r="O463" s="9">
        <f t="shared" si="61"/>
        <v>5.950184638309846E-2</v>
      </c>
    </row>
    <row r="464" spans="6:15" x14ac:dyDescent="0.2">
      <c r="F464" s="10">
        <v>41791</v>
      </c>
      <c r="G464" s="7">
        <v>2.6693999999999999E-2</v>
      </c>
      <c r="H464" s="7">
        <f t="shared" si="59"/>
        <v>1.026694</v>
      </c>
      <c r="I464" s="28">
        <f t="shared" si="60"/>
        <v>75.459621967299995</v>
      </c>
      <c r="J464" s="7">
        <v>5.1659920000000003E-4</v>
      </c>
      <c r="K464" s="7">
        <f t="shared" si="54"/>
        <v>1.0005165992</v>
      </c>
      <c r="L464" s="28">
        <f t="shared" si="58"/>
        <v>18.78697311386156</v>
      </c>
      <c r="M464" s="9">
        <f t="shared" si="55"/>
        <v>2.61774008E-2</v>
      </c>
      <c r="N464" s="11">
        <f t="shared" si="62"/>
        <v>0.20846186092331731</v>
      </c>
      <c r="O464" s="9">
        <f t="shared" si="61"/>
        <v>5.950184638309846E-2</v>
      </c>
    </row>
    <row r="465" spans="6:15" x14ac:dyDescent="0.2">
      <c r="F465" s="10">
        <v>41821</v>
      </c>
      <c r="G465" s="7">
        <v>-2.0635000000000001E-2</v>
      </c>
      <c r="H465" s="7">
        <f t="shared" si="59"/>
        <v>0.97936500000000004</v>
      </c>
      <c r="I465" s="28">
        <f t="shared" si="60"/>
        <v>73.902512668004761</v>
      </c>
      <c r="J465" s="7">
        <v>-2.5086073E-3</v>
      </c>
      <c r="K465" s="7">
        <f t="shared" si="54"/>
        <v>0.99749139269999998</v>
      </c>
      <c r="L465" s="28">
        <f t="shared" si="58"/>
        <v>18.739843975963222</v>
      </c>
      <c r="M465" s="9">
        <f t="shared" si="55"/>
        <v>-1.8126392700000001E-2</v>
      </c>
      <c r="N465" s="11">
        <f t="shared" si="62"/>
        <v>0.12249201989391212</v>
      </c>
      <c r="O465" s="9">
        <f t="shared" si="61"/>
        <v>5.950184638309846E-2</v>
      </c>
    </row>
    <row r="466" spans="6:15" x14ac:dyDescent="0.2">
      <c r="F466" s="10">
        <v>41852</v>
      </c>
      <c r="G466" s="7">
        <v>4.3142E-2</v>
      </c>
      <c r="H466" s="7">
        <f t="shared" si="59"/>
        <v>1.043142</v>
      </c>
      <c r="I466" s="28">
        <f t="shared" si="60"/>
        <v>77.090814869527819</v>
      </c>
      <c r="J466" s="7">
        <v>1.1040270600000001E-2</v>
      </c>
      <c r="K466" s="7">
        <f t="shared" si="54"/>
        <v>1.0110402705999999</v>
      </c>
      <c r="L466" s="28">
        <f t="shared" si="58"/>
        <v>18.946736924459636</v>
      </c>
      <c r="M466" s="9">
        <f t="shared" si="55"/>
        <v>3.2101729400000001E-2</v>
      </c>
      <c r="N466" s="11">
        <f t="shared" si="62"/>
        <v>0.18925270962943186</v>
      </c>
      <c r="O466" s="9">
        <f t="shared" si="61"/>
        <v>5.950184638309846E-2</v>
      </c>
    </row>
    <row r="467" spans="6:15" x14ac:dyDescent="0.2">
      <c r="F467" s="10">
        <v>41883</v>
      </c>
      <c r="G467" s="7">
        <v>-1.9681000000000001E-2</v>
      </c>
      <c r="H467" s="7">
        <f t="shared" si="59"/>
        <v>0.98031900000000005</v>
      </c>
      <c r="I467" s="28">
        <f t="shared" si="60"/>
        <v>75.573590542080652</v>
      </c>
      <c r="J467" s="7">
        <v>-6.7866808000000001E-3</v>
      </c>
      <c r="K467" s="7">
        <f t="shared" si="54"/>
        <v>0.9932133192</v>
      </c>
      <c r="L467" s="28">
        <f t="shared" si="58"/>
        <v>18.818151468751754</v>
      </c>
      <c r="M467" s="9">
        <f t="shared" si="55"/>
        <v>-1.2894319200000001E-2</v>
      </c>
      <c r="N467" s="11">
        <f t="shared" si="62"/>
        <v>0.13798038865836659</v>
      </c>
      <c r="O467" s="9">
        <f t="shared" si="61"/>
        <v>5.950184638309846E-2</v>
      </c>
    </row>
    <row r="468" spans="6:15" x14ac:dyDescent="0.2">
      <c r="F468" s="10">
        <v>41913</v>
      </c>
      <c r="G468" s="7">
        <v>2.3397000000000001E-2</v>
      </c>
      <c r="H468" s="7">
        <f t="shared" si="59"/>
        <v>1.0233970000000001</v>
      </c>
      <c r="I468" s="28">
        <f t="shared" si="60"/>
        <v>77.341785839993719</v>
      </c>
      <c r="J468" s="7">
        <v>9.8275388000000005E-3</v>
      </c>
      <c r="K468" s="7">
        <f t="shared" si="54"/>
        <v>1.0098275388</v>
      </c>
      <c r="L468" s="28">
        <f t="shared" si="58"/>
        <v>19.003087582455187</v>
      </c>
      <c r="M468" s="9">
        <f t="shared" si="55"/>
        <v>1.3569461200000001E-2</v>
      </c>
      <c r="N468" s="11">
        <f t="shared" si="62"/>
        <v>0.11537620530786286</v>
      </c>
      <c r="O468" s="9">
        <f t="shared" si="61"/>
        <v>5.950184638309846E-2</v>
      </c>
    </row>
    <row r="469" spans="6:15" x14ac:dyDescent="0.2">
      <c r="F469" s="10">
        <v>41944</v>
      </c>
      <c r="G469" s="7">
        <v>2.4754000000000002E-2</v>
      </c>
      <c r="H469" s="7">
        <f t="shared" si="59"/>
        <v>1.0247539999999999</v>
      </c>
      <c r="I469" s="28">
        <f t="shared" si="60"/>
        <v>79.256304406676918</v>
      </c>
      <c r="J469" s="7">
        <v>7.0939855999999999E-3</v>
      </c>
      <c r="K469" s="7">
        <f t="shared" si="54"/>
        <v>1.0070939856000001</v>
      </c>
      <c r="L469" s="28">
        <f t="shared" si="58"/>
        <v>19.137895212120664</v>
      </c>
      <c r="M469" s="9">
        <f t="shared" si="55"/>
        <v>1.76600144E-2</v>
      </c>
      <c r="N469" s="11">
        <f t="shared" si="62"/>
        <v>9.7156388605725175E-2</v>
      </c>
      <c r="O469" s="9">
        <f t="shared" si="61"/>
        <v>5.950184638309846E-2</v>
      </c>
    </row>
    <row r="470" spans="6:15" x14ac:dyDescent="0.2">
      <c r="F470" s="10">
        <v>41974</v>
      </c>
      <c r="G470" s="7">
        <v>-1.92E-3</v>
      </c>
      <c r="H470" s="7">
        <f t="shared" si="59"/>
        <v>0.99807999999999997</v>
      </c>
      <c r="I470" s="28">
        <f t="shared" si="60"/>
        <v>79.104132302216101</v>
      </c>
      <c r="J470" s="7">
        <v>9.3526329999999997E-4</v>
      </c>
      <c r="K470" s="7">
        <f t="shared" si="54"/>
        <v>1.0009352632999999</v>
      </c>
      <c r="L470" s="28">
        <f t="shared" si="58"/>
        <v>19.155794183151805</v>
      </c>
      <c r="M470" s="9">
        <f t="shared" si="55"/>
        <v>-2.8552632999999999E-3</v>
      </c>
      <c r="N470" s="11">
        <f t="shared" si="62"/>
        <v>5.6803947092743945E-2</v>
      </c>
      <c r="O470" s="9">
        <f t="shared" si="61"/>
        <v>5.950184638309846E-2</v>
      </c>
    </row>
    <row r="471" spans="6:15" x14ac:dyDescent="0.2">
      <c r="F471" s="10">
        <v>42005</v>
      </c>
      <c r="G471" s="7">
        <v>-2.9881000000000001E-2</v>
      </c>
      <c r="H471" s="7">
        <f t="shared" ref="H471:H516" si="63">1+G471</f>
        <v>0.97011899999999995</v>
      </c>
      <c r="I471" s="28">
        <f t="shared" si="60"/>
        <v>76.740421724893579</v>
      </c>
      <c r="J471" s="7">
        <v>2.0969205800000001E-2</v>
      </c>
      <c r="K471" s="7">
        <f t="shared" si="54"/>
        <v>1.0209692057999999</v>
      </c>
      <c r="L471" s="28">
        <f t="shared" si="58"/>
        <v>19.557475973640756</v>
      </c>
      <c r="M471" s="9">
        <f t="shared" si="55"/>
        <v>-5.0850205800000006E-2</v>
      </c>
      <c r="N471" s="11">
        <f t="shared" si="62"/>
        <v>5.2645109133168777E-2</v>
      </c>
      <c r="O471" s="9">
        <f t="shared" si="61"/>
        <v>5.950184638309846E-2</v>
      </c>
    </row>
    <row r="472" spans="6:15" x14ac:dyDescent="0.2">
      <c r="F472" s="10">
        <v>42036</v>
      </c>
      <c r="G472" s="7">
        <v>6.0580000000000002E-2</v>
      </c>
      <c r="H472" s="7">
        <f t="shared" si="63"/>
        <v>1.0605800000000001</v>
      </c>
      <c r="I472" s="28">
        <f t="shared" si="60"/>
        <v>81.389356472987643</v>
      </c>
      <c r="J472" s="7">
        <v>-9.4023825000000005E-3</v>
      </c>
      <c r="K472" s="7">
        <f t="shared" si="54"/>
        <v>0.99059761749999997</v>
      </c>
      <c r="L472" s="28">
        <f t="shared" si="58"/>
        <v>19.373589103802026</v>
      </c>
      <c r="M472" s="9">
        <f t="shared" si="55"/>
        <v>6.9982382499999995E-2</v>
      </c>
      <c r="N472" s="11">
        <f t="shared" si="62"/>
        <v>8.4189394594139433E-2</v>
      </c>
      <c r="O472" s="9">
        <f t="shared" si="61"/>
        <v>5.950184638309846E-2</v>
      </c>
    </row>
    <row r="473" spans="6:15" x14ac:dyDescent="0.2">
      <c r="F473" s="10">
        <v>42064</v>
      </c>
      <c r="G473" s="7">
        <v>-1.1452E-2</v>
      </c>
      <c r="H473" s="7">
        <f t="shared" si="63"/>
        <v>0.98854799999999998</v>
      </c>
      <c r="I473" s="28">
        <f t="shared" si="60"/>
        <v>80.457285562658981</v>
      </c>
      <c r="J473" s="7">
        <v>4.6435384999999997E-3</v>
      </c>
      <c r="K473" s="7">
        <f t="shared" si="54"/>
        <v>1.0046435385000001</v>
      </c>
      <c r="L473" s="28">
        <f t="shared" si="58"/>
        <v>19.463551110688712</v>
      </c>
      <c r="M473" s="9">
        <f t="shared" si="55"/>
        <v>-1.6095538499999999E-2</v>
      </c>
      <c r="N473" s="11">
        <f t="shared" si="62"/>
        <v>5.9567564212289037E-2</v>
      </c>
      <c r="O473" s="9">
        <f t="shared" si="61"/>
        <v>5.950184638309846E-2</v>
      </c>
    </row>
    <row r="474" spans="6:15" x14ac:dyDescent="0.2">
      <c r="F474" s="10">
        <v>42095</v>
      </c>
      <c r="G474" s="7">
        <v>7.0819999999999998E-3</v>
      </c>
      <c r="H474" s="7">
        <f t="shared" si="63"/>
        <v>1.007082</v>
      </c>
      <c r="I474" s="28">
        <f t="shared" si="60"/>
        <v>81.027084059013731</v>
      </c>
      <c r="J474" s="7">
        <v>-3.5881211000000001E-3</v>
      </c>
      <c r="K474" s="7">
        <f t="shared" si="54"/>
        <v>0.99641187890000005</v>
      </c>
      <c r="L474" s="28">
        <f t="shared" si="58"/>
        <v>19.393713532267522</v>
      </c>
      <c r="M474" s="9">
        <f t="shared" si="55"/>
        <v>1.0670121099999999E-2</v>
      </c>
      <c r="N474" s="11">
        <f t="shared" si="62"/>
        <v>8.1055494150316543E-2</v>
      </c>
      <c r="O474" s="9">
        <f t="shared" si="61"/>
        <v>5.950184638309846E-2</v>
      </c>
    </row>
    <row r="475" spans="6:15" x14ac:dyDescent="0.2">
      <c r="F475" s="10">
        <v>42125</v>
      </c>
      <c r="G475" s="7">
        <v>1.2895999999999999E-2</v>
      </c>
      <c r="H475" s="7">
        <f t="shared" si="63"/>
        <v>1.012896</v>
      </c>
      <c r="I475" s="28">
        <f t="shared" si="60"/>
        <v>82.072009335038771</v>
      </c>
      <c r="J475" s="7">
        <v>-2.4083016E-3</v>
      </c>
      <c r="K475" s="7">
        <f t="shared" si="54"/>
        <v>0.99759169839999995</v>
      </c>
      <c r="L475" s="28">
        <f t="shared" si="58"/>
        <v>19.34700762093782</v>
      </c>
      <c r="M475" s="9">
        <f t="shared" si="55"/>
        <v>1.53043016E-2</v>
      </c>
      <c r="N475" s="11">
        <f t="shared" si="62"/>
        <v>8.6319575705692708E-2</v>
      </c>
      <c r="O475" s="9">
        <f t="shared" si="61"/>
        <v>5.950184638309846E-2</v>
      </c>
    </row>
    <row r="476" spans="6:15" x14ac:dyDescent="0.2">
      <c r="F476" s="10">
        <v>42156</v>
      </c>
      <c r="G476" s="7">
        <v>-1.6677000000000001E-2</v>
      </c>
      <c r="H476" s="7">
        <f t="shared" si="63"/>
        <v>0.98332299999999995</v>
      </c>
      <c r="I476" s="28">
        <f t="shared" si="60"/>
        <v>80.70329443535833</v>
      </c>
      <c r="J476" s="7">
        <v>-1.09036069E-2</v>
      </c>
      <c r="K476" s="7">
        <f t="shared" si="54"/>
        <v>0.98909639309999997</v>
      </c>
      <c r="L476" s="28">
        <f t="shared" si="58"/>
        <v>19.136055455147808</v>
      </c>
      <c r="M476" s="9">
        <f t="shared" si="55"/>
        <v>-5.7733931000000013E-3</v>
      </c>
      <c r="N476" s="11">
        <f t="shared" si="62"/>
        <v>5.0908694348769323E-2</v>
      </c>
      <c r="O476" s="9">
        <f t="shared" si="61"/>
        <v>5.950184638309846E-2</v>
      </c>
    </row>
    <row r="477" spans="6:15" x14ac:dyDescent="0.2">
      <c r="F477" s="10">
        <v>42186</v>
      </c>
      <c r="G477" s="7">
        <v>1.4505000000000001E-2</v>
      </c>
      <c r="H477" s="7">
        <f t="shared" si="63"/>
        <v>1.014505</v>
      </c>
      <c r="I477" s="28">
        <f t="shared" si="60"/>
        <v>81.873895721143199</v>
      </c>
      <c r="J477" s="7">
        <v>6.9511401000000002E-3</v>
      </c>
      <c r="K477" s="7">
        <f t="shared" si="54"/>
        <v>1.0069511401</v>
      </c>
      <c r="L477" s="28">
        <f t="shared" si="58"/>
        <v>19.26907285757791</v>
      </c>
      <c r="M477" s="9">
        <f t="shared" si="55"/>
        <v>7.5538599000000003E-3</v>
      </c>
      <c r="N477" s="11">
        <f t="shared" si="62"/>
        <v>7.9622654450586694E-2</v>
      </c>
      <c r="O477" s="9">
        <f t="shared" si="61"/>
        <v>5.950184638309846E-2</v>
      </c>
    </row>
    <row r="478" spans="6:15" x14ac:dyDescent="0.2">
      <c r="F478" s="10">
        <v>42217</v>
      </c>
      <c r="G478" s="7">
        <v>-5.9977999999999997E-2</v>
      </c>
      <c r="H478" s="7">
        <f t="shared" si="63"/>
        <v>0.94002200000000002</v>
      </c>
      <c r="I478" s="28">
        <f t="shared" si="60"/>
        <v>76.963263203580468</v>
      </c>
      <c r="J478" s="7">
        <v>-1.4360339000000001E-3</v>
      </c>
      <c r="K478" s="7">
        <f t="shared" si="54"/>
        <v>0.99856396609999998</v>
      </c>
      <c r="L478" s="28">
        <f t="shared" si="58"/>
        <v>19.241401815732857</v>
      </c>
      <c r="M478" s="9">
        <f t="shared" si="55"/>
        <v>-5.8541966099999995E-2</v>
      </c>
      <c r="N478" s="11">
        <f t="shared" si="62"/>
        <v>-1.7206840218881747E-2</v>
      </c>
      <c r="O478" s="9">
        <f t="shared" si="61"/>
        <v>5.950184638309846E-2</v>
      </c>
    </row>
    <row r="479" spans="6:15" x14ac:dyDescent="0.2">
      <c r="F479" s="10">
        <v>42248</v>
      </c>
      <c r="G479" s="7">
        <v>-3.3217000000000003E-2</v>
      </c>
      <c r="H479" s="7">
        <f t="shared" si="63"/>
        <v>0.96678299999999995</v>
      </c>
      <c r="I479" s="28">
        <f t="shared" si="60"/>
        <v>74.406774489747136</v>
      </c>
      <c r="J479" s="7">
        <v>6.7642657E-3</v>
      </c>
      <c r="K479" s="7">
        <f t="shared" si="54"/>
        <v>1.0067642657</v>
      </c>
      <c r="L479" s="28">
        <f t="shared" si="58"/>
        <v>19.371555770054936</v>
      </c>
      <c r="M479" s="9">
        <f t="shared" si="55"/>
        <v>-3.9981265700000004E-2</v>
      </c>
      <c r="N479" s="11">
        <f t="shared" si="62"/>
        <v>-4.4847473726874587E-2</v>
      </c>
      <c r="O479" s="9">
        <f t="shared" si="61"/>
        <v>5.950184638309846E-2</v>
      </c>
    </row>
    <row r="480" spans="6:15" x14ac:dyDescent="0.2">
      <c r="F480" s="10">
        <v>42278</v>
      </c>
      <c r="G480" s="7">
        <v>7.7642000000000003E-2</v>
      </c>
      <c r="H480" s="7">
        <f t="shared" si="63"/>
        <v>1.077642</v>
      </c>
      <c r="I480" s="28">
        <f t="shared" si="60"/>
        <v>80.183865274680088</v>
      </c>
      <c r="J480" s="7">
        <v>1.6605419999999999E-4</v>
      </c>
      <c r="K480" s="7">
        <f t="shared" si="54"/>
        <v>1.0001660541999999</v>
      </c>
      <c r="L480" s="28">
        <f t="shared" si="58"/>
        <v>19.374772498251087</v>
      </c>
      <c r="M480" s="9">
        <f t="shared" si="55"/>
        <v>7.7475945800000001E-2</v>
      </c>
      <c r="N480" s="11">
        <f t="shared" si="62"/>
        <v>1.7187825200343232E-2</v>
      </c>
      <c r="O480" s="9">
        <f t="shared" si="61"/>
        <v>5.950184638309846E-2</v>
      </c>
    </row>
    <row r="481" spans="6:15" x14ac:dyDescent="0.2">
      <c r="F481" s="10">
        <v>42309</v>
      </c>
      <c r="G481" s="7">
        <v>4.1739999999999998E-3</v>
      </c>
      <c r="H481" s="7">
        <f t="shared" si="63"/>
        <v>1.0041739999999999</v>
      </c>
      <c r="I481" s="28">
        <f t="shared" si="60"/>
        <v>80.518552728336587</v>
      </c>
      <c r="J481" s="7">
        <v>-2.6417582000000002E-3</v>
      </c>
      <c r="K481" s="7">
        <f t="shared" si="54"/>
        <v>0.99735824179999999</v>
      </c>
      <c r="L481" s="28">
        <f t="shared" si="58"/>
        <v>19.323589034130698</v>
      </c>
      <c r="M481" s="9">
        <f t="shared" si="55"/>
        <v>6.8157582E-3</v>
      </c>
      <c r="N481" s="11">
        <f t="shared" si="62"/>
        <v>6.2232180861860886E-3</v>
      </c>
      <c r="O481" s="9">
        <f t="shared" si="61"/>
        <v>5.950184638309846E-2</v>
      </c>
    </row>
    <row r="482" spans="6:15" x14ac:dyDescent="0.2">
      <c r="F482" s="10">
        <v>42339</v>
      </c>
      <c r="G482" s="7">
        <v>-2.2024999999999999E-2</v>
      </c>
      <c r="H482" s="7">
        <f t="shared" si="63"/>
        <v>0.97797500000000004</v>
      </c>
      <c r="I482" s="28">
        <f t="shared" si="60"/>
        <v>78.745131604494972</v>
      </c>
      <c r="J482" s="7">
        <v>-3.2316265000000002E-3</v>
      </c>
      <c r="K482" s="7">
        <f t="shared" si="54"/>
        <v>0.99676837350000003</v>
      </c>
      <c r="L482" s="28">
        <f t="shared" si="58"/>
        <v>19.261142411732894</v>
      </c>
      <c r="M482" s="9">
        <f t="shared" si="55"/>
        <v>-1.8793373499999998E-2</v>
      </c>
      <c r="N482" s="11">
        <f t="shared" si="62"/>
        <v>-1.0037879509412151E-2</v>
      </c>
      <c r="O482" s="9">
        <f t="shared" si="61"/>
        <v>5.950184638309846E-2</v>
      </c>
    </row>
    <row r="483" spans="6:15" x14ac:dyDescent="0.2">
      <c r="F483" s="10">
        <v>42370</v>
      </c>
      <c r="G483" s="7">
        <v>-5.8298000000000003E-2</v>
      </c>
      <c r="H483" s="7">
        <f t="shared" si="63"/>
        <v>0.94170200000000004</v>
      </c>
      <c r="I483" s="28">
        <f t="shared" si="60"/>
        <v>74.154447922216121</v>
      </c>
      <c r="J483" s="7">
        <v>1.37611572E-2</v>
      </c>
      <c r="K483" s="7">
        <f t="shared" si="54"/>
        <v>1.0137611572</v>
      </c>
      <c r="L483" s="28">
        <f t="shared" si="58"/>
        <v>19.526198020312339</v>
      </c>
      <c r="M483" s="9">
        <f t="shared" si="55"/>
        <v>-7.2059157200000001E-2</v>
      </c>
      <c r="N483" s="11">
        <f t="shared" si="62"/>
        <v>-3.2098391416323868E-2</v>
      </c>
      <c r="O483" s="9">
        <f t="shared" si="61"/>
        <v>5.950184638309846E-2</v>
      </c>
    </row>
    <row r="484" spans="6:15" x14ac:dyDescent="0.2">
      <c r="F484" s="10">
        <v>42401</v>
      </c>
      <c r="G484" s="7">
        <v>-5.6400000000000005E-4</v>
      </c>
      <c r="H484" s="7">
        <f t="shared" si="63"/>
        <v>0.99943599999999999</v>
      </c>
      <c r="I484" s="28">
        <f t="shared" si="60"/>
        <v>74.112624813587985</v>
      </c>
      <c r="J484" s="7">
        <v>7.0938670000000002E-3</v>
      </c>
      <c r="K484" s="7">
        <f t="shared" si="54"/>
        <v>1.007093867</v>
      </c>
      <c r="L484" s="28">
        <f t="shared" si="58"/>
        <v>19.664714272084098</v>
      </c>
      <c r="M484" s="9">
        <f t="shared" si="55"/>
        <v>-7.6578670000000005E-3</v>
      </c>
      <c r="N484" s="11">
        <f t="shared" si="62"/>
        <v>-0.10443333764831397</v>
      </c>
      <c r="O484" s="9">
        <f t="shared" si="61"/>
        <v>5.950184638309846E-2</v>
      </c>
    </row>
    <row r="485" spans="6:15" x14ac:dyDescent="0.2">
      <c r="F485" s="10">
        <v>42430</v>
      </c>
      <c r="G485" s="7">
        <v>6.9993E-2</v>
      </c>
      <c r="H485" s="7">
        <f t="shared" si="63"/>
        <v>1.069993</v>
      </c>
      <c r="I485" s="28">
        <f t="shared" si="60"/>
        <v>79.299989762165453</v>
      </c>
      <c r="J485" s="7">
        <v>9.1749997999999999E-3</v>
      </c>
      <c r="K485" s="7">
        <f t="shared" si="54"/>
        <v>1.0091749997999999</v>
      </c>
      <c r="L485" s="28">
        <f t="shared" si="58"/>
        <v>19.845138021597524</v>
      </c>
      <c r="M485" s="9">
        <f t="shared" si="55"/>
        <v>6.08180002E-2</v>
      </c>
      <c r="N485" s="11">
        <f t="shared" si="62"/>
        <v>-3.3989182759187941E-2</v>
      </c>
      <c r="O485" s="9">
        <f t="shared" si="61"/>
        <v>5.950184638309846E-2</v>
      </c>
    </row>
    <row r="486" spans="6:15" x14ac:dyDescent="0.2">
      <c r="F486" s="10">
        <v>42461</v>
      </c>
      <c r="G486" s="7">
        <v>1.0629E-2</v>
      </c>
      <c r="H486" s="7">
        <f t="shared" si="63"/>
        <v>1.010629</v>
      </c>
      <c r="I486" s="28">
        <f t="shared" si="60"/>
        <v>80.142869353347507</v>
      </c>
      <c r="J486" s="7">
        <v>3.8384166000000001E-3</v>
      </c>
      <c r="K486" s="7">
        <f t="shared" si="54"/>
        <v>1.0038384166000001</v>
      </c>
      <c r="L486" s="28">
        <f t="shared" si="58"/>
        <v>19.921311928808915</v>
      </c>
      <c r="M486" s="9">
        <f t="shared" si="55"/>
        <v>6.7905833999999995E-3</v>
      </c>
      <c r="N486" s="11">
        <f t="shared" si="62"/>
        <v>-3.8117191228425829E-2</v>
      </c>
      <c r="O486" s="9">
        <f t="shared" si="61"/>
        <v>5.950184638309846E-2</v>
      </c>
    </row>
    <row r="487" spans="6:15" x14ac:dyDescent="0.2">
      <c r="F487" s="10">
        <v>42491</v>
      </c>
      <c r="G487" s="7">
        <v>1.7738E-2</v>
      </c>
      <c r="H487" s="7">
        <f t="shared" si="63"/>
        <v>1.017738</v>
      </c>
      <c r="I487" s="28">
        <f t="shared" si="60"/>
        <v>81.564443569937183</v>
      </c>
      <c r="J487" s="7">
        <v>2.564989E-4</v>
      </c>
      <c r="K487" s="7">
        <f t="shared" si="54"/>
        <v>1.0002564989</v>
      </c>
      <c r="L487" s="28">
        <f t="shared" si="58"/>
        <v>19.926421723405213</v>
      </c>
      <c r="M487" s="9">
        <f t="shared" si="55"/>
        <v>1.7481501100000001E-2</v>
      </c>
      <c r="N487" s="11">
        <f t="shared" si="62"/>
        <v>-3.6132908148299725E-2</v>
      </c>
      <c r="O487" s="9">
        <f t="shared" si="61"/>
        <v>5.950184638309846E-2</v>
      </c>
    </row>
    <row r="488" spans="6:15" x14ac:dyDescent="0.2">
      <c r="F488" s="10">
        <v>42522</v>
      </c>
      <c r="G488" s="7">
        <v>4.3100000000000001E-4</v>
      </c>
      <c r="H488" s="7">
        <f t="shared" si="63"/>
        <v>1.0004310000000001</v>
      </c>
      <c r="I488" s="28">
        <f t="shared" si="60"/>
        <v>81.599597845115838</v>
      </c>
      <c r="J488" s="7">
        <v>1.79678406E-2</v>
      </c>
      <c r="K488" s="7">
        <f t="shared" si="54"/>
        <v>1.0179678405999999</v>
      </c>
      <c r="L488" s="28">
        <f t="shared" si="58"/>
        <v>20.284456492659732</v>
      </c>
      <c r="M488" s="9">
        <f t="shared" si="55"/>
        <v>-1.7536840599999999E-2</v>
      </c>
      <c r="N488" s="11">
        <f t="shared" si="62"/>
        <v>-4.8906265713834829E-2</v>
      </c>
      <c r="O488" s="9">
        <f t="shared" si="61"/>
        <v>5.950184638309846E-2</v>
      </c>
    </row>
    <row r="489" spans="6:15" x14ac:dyDescent="0.2">
      <c r="F489" s="10">
        <v>42552</v>
      </c>
      <c r="G489" s="7">
        <v>3.9238000000000002E-2</v>
      </c>
      <c r="H489" s="7">
        <f t="shared" si="63"/>
        <v>1.0392380000000001</v>
      </c>
      <c r="I489" s="28">
        <f t="shared" si="60"/>
        <v>84.801402865362505</v>
      </c>
      <c r="J489" s="7">
        <v>6.3221937000000001E-3</v>
      </c>
      <c r="K489" s="7">
        <f t="shared" si="54"/>
        <v>1.0063221937</v>
      </c>
      <c r="L489" s="28">
        <f t="shared" si="58"/>
        <v>20.412698755705549</v>
      </c>
      <c r="M489" s="9">
        <f t="shared" si="55"/>
        <v>3.2915806300000003E-2</v>
      </c>
      <c r="N489" s="11">
        <f t="shared" si="62"/>
        <v>-2.3594038678498741E-2</v>
      </c>
      <c r="O489" s="9">
        <f t="shared" si="61"/>
        <v>5.950184638309846E-2</v>
      </c>
    </row>
    <row r="490" spans="6:15" x14ac:dyDescent="0.2">
      <c r="F490" s="10">
        <v>42583</v>
      </c>
      <c r="G490" s="7">
        <v>4.8869999999999999E-3</v>
      </c>
      <c r="H490" s="7">
        <f t="shared" si="63"/>
        <v>1.0048870000000001</v>
      </c>
      <c r="I490" s="28">
        <f t="shared" si="60"/>
        <v>85.215827321165534</v>
      </c>
      <c r="J490" s="7">
        <v>-1.1435180000000001E-3</v>
      </c>
      <c r="K490" s="7">
        <f t="shared" si="54"/>
        <v>0.99885648199999999</v>
      </c>
      <c r="L490" s="28">
        <f t="shared" si="58"/>
        <v>20.389356467249822</v>
      </c>
      <c r="M490" s="9">
        <f t="shared" si="55"/>
        <v>6.0305180000000003E-3</v>
      </c>
      <c r="N490" s="11">
        <f t="shared" si="62"/>
        <v>4.7566659822514845E-2</v>
      </c>
      <c r="O490" s="9">
        <f t="shared" si="61"/>
        <v>5.950184638309846E-2</v>
      </c>
    </row>
    <row r="491" spans="6:15" x14ac:dyDescent="0.2">
      <c r="F491" s="10">
        <v>42614</v>
      </c>
      <c r="G491" s="7">
        <v>2.8930000000000002E-3</v>
      </c>
      <c r="H491" s="7">
        <f t="shared" si="63"/>
        <v>1.002893</v>
      </c>
      <c r="I491" s="28">
        <f t="shared" si="60"/>
        <v>85.462356709605672</v>
      </c>
      <c r="J491" s="7">
        <v>-5.8586360000000004E-4</v>
      </c>
      <c r="K491" s="7">
        <f t="shared" si="54"/>
        <v>0.99941413639999999</v>
      </c>
      <c r="L491" s="28">
        <f t="shared" si="58"/>
        <v>20.377411085468236</v>
      </c>
      <c r="M491" s="9">
        <f t="shared" si="55"/>
        <v>3.4788636000000002E-3</v>
      </c>
      <c r="N491" s="11">
        <f t="shared" si="62"/>
        <v>9.6658662518907423E-2</v>
      </c>
      <c r="O491" s="9">
        <f t="shared" si="61"/>
        <v>5.950184638309846E-2</v>
      </c>
    </row>
    <row r="492" spans="6:15" x14ac:dyDescent="0.2">
      <c r="F492" s="10">
        <v>42644</v>
      </c>
      <c r="G492" s="7">
        <v>-2.0317000000000002E-2</v>
      </c>
      <c r="H492" s="7">
        <f t="shared" si="63"/>
        <v>0.97968299999999997</v>
      </c>
      <c r="I492" s="28">
        <f t="shared" si="60"/>
        <v>83.726018008336609</v>
      </c>
      <c r="J492" s="7">
        <v>-7.6489056999999999E-3</v>
      </c>
      <c r="K492" s="7">
        <f t="shared" si="54"/>
        <v>0.99235109430000001</v>
      </c>
      <c r="L492" s="28">
        <f t="shared" si="58"/>
        <v>20.221546189665354</v>
      </c>
      <c r="M492" s="9">
        <f t="shared" si="55"/>
        <v>-1.2668094300000002E-2</v>
      </c>
      <c r="N492" s="11">
        <f t="shared" si="62"/>
        <v>4.7041841663619799E-4</v>
      </c>
      <c r="O492" s="9">
        <f t="shared" si="61"/>
        <v>5.950184638309846E-2</v>
      </c>
    </row>
    <row r="493" spans="6:15" x14ac:dyDescent="0.2">
      <c r="F493" s="10">
        <v>42675</v>
      </c>
      <c r="G493" s="7">
        <v>4.8548000000000001E-2</v>
      </c>
      <c r="H493" s="7">
        <f t="shared" si="63"/>
        <v>1.048548</v>
      </c>
      <c r="I493" s="28">
        <f t="shared" si="60"/>
        <v>87.790748730605344</v>
      </c>
      <c r="J493" s="7">
        <v>-2.3653714199999998E-2</v>
      </c>
      <c r="K493" s="7">
        <f t="shared" si="54"/>
        <v>0.97634628580000005</v>
      </c>
      <c r="L493" s="28">
        <f t="shared" si="58"/>
        <v>19.743231515412912</v>
      </c>
      <c r="M493" s="9">
        <f t="shared" si="55"/>
        <v>7.2201714200000003E-2</v>
      </c>
      <c r="N493" s="11">
        <f t="shared" si="62"/>
        <v>6.8600432211258777E-2</v>
      </c>
      <c r="O493" s="9">
        <f t="shared" si="61"/>
        <v>5.950184638309846E-2</v>
      </c>
    </row>
    <row r="494" spans="6:15" x14ac:dyDescent="0.2">
      <c r="F494" s="10">
        <v>42705</v>
      </c>
      <c r="G494" s="7">
        <v>1.8787000000000002E-2</v>
      </c>
      <c r="H494" s="7">
        <f t="shared" si="63"/>
        <v>1.0187870000000001</v>
      </c>
      <c r="I494" s="28">
        <f t="shared" si="60"/>
        <v>89.440073527007243</v>
      </c>
      <c r="J494" s="7">
        <v>1.4103784E-3</v>
      </c>
      <c r="K494" s="7">
        <f t="shared" si="54"/>
        <v>1.0014103783999999</v>
      </c>
      <c r="L494" s="28">
        <f t="shared" si="58"/>
        <v>19.771076942688449</v>
      </c>
      <c r="M494" s="9">
        <f t="shared" si="55"/>
        <v>1.7376621600000003E-2</v>
      </c>
      <c r="N494" s="11">
        <f t="shared" si="62"/>
        <v>0.10934240146041074</v>
      </c>
      <c r="O494" s="9">
        <f t="shared" si="61"/>
        <v>5.950184638309846E-2</v>
      </c>
    </row>
    <row r="495" spans="6:15" x14ac:dyDescent="0.2">
      <c r="F495" s="10">
        <v>42736</v>
      </c>
      <c r="G495" s="7">
        <v>2.0324999999999999E-2</v>
      </c>
      <c r="H495" s="7">
        <f t="shared" si="63"/>
        <v>1.0203249999999999</v>
      </c>
      <c r="I495" s="28">
        <f t="shared" si="60"/>
        <v>91.257943021443666</v>
      </c>
      <c r="J495" s="7">
        <v>1.9621488999999998E-3</v>
      </c>
      <c r="K495" s="7">
        <f t="shared" si="54"/>
        <v>1.0019621488999999</v>
      </c>
      <c r="L495" s="28">
        <f t="shared" si="58"/>
        <v>19.809870739563358</v>
      </c>
      <c r="M495" s="9">
        <f t="shared" si="55"/>
        <v>1.8362851100000001E-2</v>
      </c>
      <c r="N495" s="11">
        <f t="shared" si="62"/>
        <v>0.21611912009490397</v>
      </c>
      <c r="O495" s="9">
        <f t="shared" si="61"/>
        <v>5.950184638309846E-2</v>
      </c>
    </row>
    <row r="496" spans="6:15" x14ac:dyDescent="0.2">
      <c r="F496" s="10">
        <v>42767</v>
      </c>
      <c r="G496" s="7">
        <v>3.5256000000000003E-2</v>
      </c>
      <c r="H496" s="7">
        <f t="shared" si="63"/>
        <v>1.035256</v>
      </c>
      <c r="I496" s="28">
        <f t="shared" si="60"/>
        <v>94.475333060607682</v>
      </c>
      <c r="J496" s="7">
        <v>6.7210165000000004E-3</v>
      </c>
      <c r="K496" s="7">
        <f t="shared" si="54"/>
        <v>1.0067210165</v>
      </c>
      <c r="L496" s="28">
        <f t="shared" si="58"/>
        <v>19.94301320766683</v>
      </c>
      <c r="M496" s="9">
        <f t="shared" si="55"/>
        <v>2.8534983500000003E-2</v>
      </c>
      <c r="N496" s="11">
        <f t="shared" si="62"/>
        <v>0.26060137168082598</v>
      </c>
      <c r="O496" s="9">
        <f t="shared" si="61"/>
        <v>5.950184638309846E-2</v>
      </c>
    </row>
    <row r="497" spans="6:15" x14ac:dyDescent="0.2">
      <c r="F497" s="10">
        <v>42795</v>
      </c>
      <c r="G497" s="7">
        <v>1.797E-3</v>
      </c>
      <c r="H497" s="7">
        <f t="shared" si="63"/>
        <v>1.001797</v>
      </c>
      <c r="I497" s="28">
        <f t="shared" si="60"/>
        <v>94.645105234117594</v>
      </c>
      <c r="J497" s="7">
        <v>-5.2440859999999996E-4</v>
      </c>
      <c r="K497" s="7">
        <f t="shared" si="54"/>
        <v>0.99947559139999997</v>
      </c>
      <c r="L497" s="28">
        <f t="shared" si="58"/>
        <v>19.932554920030814</v>
      </c>
      <c r="M497" s="9">
        <f t="shared" si="55"/>
        <v>2.3214085999999998E-3</v>
      </c>
      <c r="N497" s="11">
        <f t="shared" si="62"/>
        <v>0.18910220286835289</v>
      </c>
      <c r="O497" s="9">
        <f t="shared" si="61"/>
        <v>5.950184638309846E-2</v>
      </c>
    </row>
    <row r="498" spans="6:15" x14ac:dyDescent="0.2">
      <c r="F498" s="10">
        <v>42826</v>
      </c>
      <c r="G498" s="7">
        <v>1.1174999999999999E-2</v>
      </c>
      <c r="H498" s="7">
        <f t="shared" si="63"/>
        <v>1.0111749999999999</v>
      </c>
      <c r="I498" s="28">
        <f t="shared" si="60"/>
        <v>95.702764285108856</v>
      </c>
      <c r="J498" s="7">
        <v>7.7170334999999996E-3</v>
      </c>
      <c r="K498" s="7">
        <f t="shared" si="54"/>
        <v>1.0077170335000001</v>
      </c>
      <c r="L498" s="28">
        <f t="shared" si="58"/>
        <v>20.086375114089282</v>
      </c>
      <c r="M498" s="9">
        <f t="shared" si="55"/>
        <v>3.4579664999999996E-3</v>
      </c>
      <c r="N498" s="11">
        <f t="shared" si="62"/>
        <v>0.18586619830714168</v>
      </c>
      <c r="O498" s="9">
        <f t="shared" si="61"/>
        <v>5.950184638309846E-2</v>
      </c>
    </row>
    <row r="499" spans="6:15" x14ac:dyDescent="0.2">
      <c r="F499" s="10">
        <v>42856</v>
      </c>
      <c r="G499" s="7">
        <v>1.0588999999999999E-2</v>
      </c>
      <c r="H499" s="7">
        <f t="shared" si="63"/>
        <v>1.010589</v>
      </c>
      <c r="I499" s="28">
        <f t="shared" si="60"/>
        <v>96.716160856123864</v>
      </c>
      <c r="J499" s="7">
        <v>7.6971428E-3</v>
      </c>
      <c r="K499" s="7">
        <f t="shared" ref="K499:K506" si="64">1+J499</f>
        <v>1.0076971427999999</v>
      </c>
      <c r="L499" s="28">
        <f t="shared" si="58"/>
        <v>20.24098281167679</v>
      </c>
      <c r="M499" s="9">
        <f t="shared" ref="M499:M506" si="65">G499-J499</f>
        <v>2.8918571999999995E-3</v>
      </c>
      <c r="N499" s="11">
        <f t="shared" si="62"/>
        <v>0.16997762445667997</v>
      </c>
      <c r="O499" s="9">
        <f t="shared" si="61"/>
        <v>5.950184638309846E-2</v>
      </c>
    </row>
    <row r="500" spans="6:15" x14ac:dyDescent="0.2">
      <c r="F500" s="10">
        <v>42887</v>
      </c>
      <c r="G500" s="7">
        <v>1.237E-3</v>
      </c>
      <c r="H500" s="7">
        <f t="shared" si="63"/>
        <v>1.0012369999999999</v>
      </c>
      <c r="I500" s="28">
        <f t="shared" si="60"/>
        <v>96.835798747102885</v>
      </c>
      <c r="J500" s="7">
        <v>-1.0064640999999999E-3</v>
      </c>
      <c r="K500" s="7">
        <f t="shared" si="64"/>
        <v>0.99899353589999995</v>
      </c>
      <c r="L500" s="28">
        <f t="shared" si="58"/>
        <v>20.220610989128119</v>
      </c>
      <c r="M500" s="9">
        <f t="shared" si="65"/>
        <v>2.2434641000000002E-3</v>
      </c>
      <c r="N500" s="11">
        <f t="shared" si="62"/>
        <v>0.18986657724121048</v>
      </c>
      <c r="O500" s="9">
        <f t="shared" si="61"/>
        <v>5.950184638309846E-2</v>
      </c>
    </row>
    <row r="501" spans="6:15" x14ac:dyDescent="0.2">
      <c r="F501" s="10">
        <v>42917</v>
      </c>
      <c r="G501" s="7">
        <v>1.9396E-2</v>
      </c>
      <c r="H501" s="7">
        <f t="shared" si="63"/>
        <v>1.019396</v>
      </c>
      <c r="I501" s="28">
        <f t="shared" si="60"/>
        <v>98.714025899601694</v>
      </c>
      <c r="J501" s="7">
        <v>4.3031724999999998E-3</v>
      </c>
      <c r="K501" s="7">
        <f t="shared" si="64"/>
        <v>1.0043031725</v>
      </c>
      <c r="L501" s="28">
        <f t="shared" si="58"/>
        <v>20.307623766269732</v>
      </c>
      <c r="M501" s="9">
        <f t="shared" si="65"/>
        <v>1.5092827499999999E-2</v>
      </c>
      <c r="N501" s="11">
        <f t="shared" si="62"/>
        <v>0.16920876727390732</v>
      </c>
      <c r="O501" s="9">
        <f t="shared" si="61"/>
        <v>5.950184638309846E-2</v>
      </c>
    </row>
    <row r="502" spans="6:15" x14ac:dyDescent="0.2">
      <c r="F502" s="10">
        <v>42948</v>
      </c>
      <c r="G502" s="7">
        <v>1.774E-3</v>
      </c>
      <c r="H502" s="7">
        <f t="shared" si="63"/>
        <v>1.0017739999999999</v>
      </c>
      <c r="I502" s="28">
        <f t="shared" si="60"/>
        <v>98.889144581547583</v>
      </c>
      <c r="J502" s="7">
        <v>8.9697605999999996E-3</v>
      </c>
      <c r="K502" s="7">
        <f t="shared" si="64"/>
        <v>1.0089697606000001</v>
      </c>
      <c r="L502" s="28">
        <f t="shared" si="58"/>
        <v>20.489778289808044</v>
      </c>
      <c r="M502" s="9">
        <f t="shared" si="65"/>
        <v>-7.1957606E-3</v>
      </c>
      <c r="N502" s="11">
        <f t="shared" si="62"/>
        <v>0.15552992910489105</v>
      </c>
      <c r="O502" s="9">
        <f t="shared" si="61"/>
        <v>5.950184638309846E-2</v>
      </c>
    </row>
    <row r="503" spans="6:15" x14ac:dyDescent="0.2">
      <c r="F503" s="10">
        <v>42979</v>
      </c>
      <c r="G503" s="7">
        <v>2.5751E-2</v>
      </c>
      <c r="H503" s="7">
        <f t="shared" si="63"/>
        <v>1.0257510000000001</v>
      </c>
      <c r="I503" s="28">
        <f t="shared" si="60"/>
        <v>101.43563894366703</v>
      </c>
      <c r="J503" s="7">
        <v>-4.7628734000000001E-3</v>
      </c>
      <c r="K503" s="7">
        <f t="shared" si="64"/>
        <v>0.99523712659999997</v>
      </c>
      <c r="L503" s="28">
        <f t="shared" si="58"/>
        <v>20.392188069819618</v>
      </c>
      <c r="M503" s="9">
        <f t="shared" si="65"/>
        <v>3.0513873399999999E-2</v>
      </c>
      <c r="N503" s="11">
        <f t="shared" si="62"/>
        <v>0.18617913828708099</v>
      </c>
      <c r="O503" s="9">
        <f t="shared" si="61"/>
        <v>5.950184638309846E-2</v>
      </c>
    </row>
    <row r="504" spans="6:15" x14ac:dyDescent="0.2">
      <c r="F504" s="10">
        <v>43009</v>
      </c>
      <c r="G504" s="7">
        <v>2.2689000000000001E-2</v>
      </c>
      <c r="H504" s="7">
        <f t="shared" si="63"/>
        <v>1.022689</v>
      </c>
      <c r="I504" s="28">
        <f t="shared" si="60"/>
        <v>103.73711215565989</v>
      </c>
      <c r="J504" s="7">
        <v>5.7931460000000003E-4</v>
      </c>
      <c r="K504" s="7">
        <f t="shared" si="64"/>
        <v>1.0005793145999999</v>
      </c>
      <c r="L504" s="28">
        <f t="shared" si="58"/>
        <v>20.404001562094408</v>
      </c>
      <c r="M504" s="9">
        <f t="shared" si="65"/>
        <v>2.2109685400000002E-2</v>
      </c>
      <c r="N504" s="11">
        <f t="shared" si="62"/>
        <v>0.22998405765937768</v>
      </c>
      <c r="O504" s="9">
        <f t="shared" si="61"/>
        <v>5.950184638309846E-2</v>
      </c>
    </row>
    <row r="505" spans="6:15" x14ac:dyDescent="0.2">
      <c r="F505" s="10">
        <v>43040</v>
      </c>
      <c r="G505" s="7">
        <v>3.1343000000000003E-2</v>
      </c>
      <c r="H505" s="7">
        <f t="shared" si="63"/>
        <v>1.0313429999999999</v>
      </c>
      <c r="I505" s="28">
        <f t="shared" si="60"/>
        <v>106.98854446195472</v>
      </c>
      <c r="J505" s="7">
        <v>-1.2836066000000001E-3</v>
      </c>
      <c r="K505" s="7">
        <f t="shared" si="64"/>
        <v>0.99871639339999996</v>
      </c>
      <c r="L505" s="28">
        <f t="shared" si="58"/>
        <v>20.377810851022893</v>
      </c>
      <c r="M505" s="9">
        <f t="shared" si="65"/>
        <v>3.2626606600000004E-2</v>
      </c>
      <c r="N505" s="11">
        <f t="shared" si="62"/>
        <v>0.18653513689167633</v>
      </c>
      <c r="O505" s="9">
        <f t="shared" si="61"/>
        <v>5.950184638309846E-2</v>
      </c>
    </row>
    <row r="506" spans="6:15" x14ac:dyDescent="0.2">
      <c r="F506" s="10">
        <v>43070</v>
      </c>
      <c r="G506" s="7">
        <v>1.1982E-2</v>
      </c>
      <c r="H506" s="7">
        <f t="shared" si="63"/>
        <v>1.0119819999999999</v>
      </c>
      <c r="I506" s="28">
        <f t="shared" si="60"/>
        <v>108.27048120169785</v>
      </c>
      <c r="J506" s="7">
        <v>4.5895477E-3</v>
      </c>
      <c r="K506" s="7">
        <f t="shared" si="64"/>
        <v>1.0045895477</v>
      </c>
      <c r="L506" s="28">
        <f t="shared" si="58"/>
        <v>20.471335785945239</v>
      </c>
      <c r="M506" s="9">
        <f t="shared" si="65"/>
        <v>7.3924522999999995E-3</v>
      </c>
      <c r="N506" s="11">
        <f t="shared" si="62"/>
        <v>0.17511823939463089</v>
      </c>
      <c r="O506" s="9">
        <f t="shared" si="61"/>
        <v>5.950184638309846E-2</v>
      </c>
    </row>
    <row r="507" spans="6:15" x14ac:dyDescent="0.2">
      <c r="F507" s="10">
        <v>43101</v>
      </c>
      <c r="G507" s="7">
        <v>5.7081E-2</v>
      </c>
      <c r="H507" s="7">
        <f t="shared" si="63"/>
        <v>1.0570809999999999</v>
      </c>
      <c r="I507" s="28">
        <f t="shared" si="60"/>
        <v>114.45066853917196</v>
      </c>
      <c r="J507" s="7">
        <v>-1.15168519E-2</v>
      </c>
      <c r="K507" s="7">
        <f t="shared" ref="K507:K516" si="66">1+J507</f>
        <v>0.98848314810000004</v>
      </c>
      <c r="L507" s="28">
        <f t="shared" ref="L507:L516" si="67">L506*K507</f>
        <v>20.235570443503338</v>
      </c>
      <c r="M507" s="9">
        <f t="shared" ref="M507:M518" si="68">G507-J507</f>
        <v>6.8597851900000006E-2</v>
      </c>
      <c r="N507" s="11">
        <f t="shared" si="62"/>
        <v>0.23265546033224127</v>
      </c>
      <c r="O507" s="9">
        <f t="shared" si="61"/>
        <v>5.950184638309846E-2</v>
      </c>
    </row>
    <row r="508" spans="6:15" x14ac:dyDescent="0.2">
      <c r="F508" s="10">
        <v>43132</v>
      </c>
      <c r="G508" s="7">
        <v>-3.6110999999999997E-2</v>
      </c>
      <c r="H508" s="7">
        <f t="shared" si="63"/>
        <v>0.963889</v>
      </c>
      <c r="I508" s="28">
        <f t="shared" si="60"/>
        <v>110.31774044755392</v>
      </c>
      <c r="J508" s="7">
        <v>-9.4794567999999992E-3</v>
      </c>
      <c r="K508" s="7">
        <f t="shared" si="66"/>
        <v>0.99052054320000005</v>
      </c>
      <c r="L508" s="28">
        <f t="shared" si="67"/>
        <v>20.043748227660792</v>
      </c>
      <c r="M508" s="9">
        <f t="shared" si="68"/>
        <v>-2.6631543199999996E-2</v>
      </c>
      <c r="N508" s="11">
        <f t="shared" si="62"/>
        <v>0.1626371501637025</v>
      </c>
      <c r="O508" s="9">
        <f t="shared" si="61"/>
        <v>5.950184638309846E-2</v>
      </c>
    </row>
    <row r="509" spans="6:15" x14ac:dyDescent="0.2">
      <c r="F509" s="10">
        <v>43160</v>
      </c>
      <c r="G509" s="7">
        <v>-2.2721999999999999E-2</v>
      </c>
      <c r="H509" s="7">
        <f t="shared" si="63"/>
        <v>0.97727799999999998</v>
      </c>
      <c r="I509" s="28">
        <f t="shared" si="60"/>
        <v>107.8111007491046</v>
      </c>
      <c r="J509" s="7">
        <v>6.4129887999999999E-3</v>
      </c>
      <c r="K509" s="7">
        <f t="shared" si="66"/>
        <v>1.0064129888</v>
      </c>
      <c r="L509" s="28">
        <f t="shared" si="67"/>
        <v>20.172288560554801</v>
      </c>
      <c r="M509" s="9">
        <f t="shared" si="68"/>
        <v>-2.9134988799999997E-2</v>
      </c>
      <c r="N509" s="11">
        <f t="shared" si="62"/>
        <v>0.12708186018732981</v>
      </c>
      <c r="O509" s="9">
        <f t="shared" si="61"/>
        <v>5.950184638309846E-2</v>
      </c>
    </row>
    <row r="510" spans="6:15" x14ac:dyDescent="0.2">
      <c r="F510" s="10">
        <v>43191</v>
      </c>
      <c r="G510" s="7">
        <v>5.1609999999999998E-3</v>
      </c>
      <c r="H510" s="7">
        <f t="shared" si="63"/>
        <v>1.005161</v>
      </c>
      <c r="I510" s="28">
        <f t="shared" si="60"/>
        <v>108.36751384007073</v>
      </c>
      <c r="J510" s="7">
        <v>-7.4374656000000001E-3</v>
      </c>
      <c r="K510" s="7">
        <f t="shared" si="66"/>
        <v>0.99256253439999997</v>
      </c>
      <c r="L510" s="28">
        <f t="shared" si="67"/>
        <v>20.0222578583124</v>
      </c>
      <c r="M510" s="9">
        <f t="shared" si="68"/>
        <v>1.2598465600000001E-2</v>
      </c>
      <c r="N510" s="11">
        <f t="shared" si="62"/>
        <v>0.13552628540486245</v>
      </c>
      <c r="O510" s="9">
        <f t="shared" si="61"/>
        <v>5.950184638309846E-2</v>
      </c>
    </row>
    <row r="511" spans="6:15" x14ac:dyDescent="0.2">
      <c r="F511" s="10">
        <v>43221</v>
      </c>
      <c r="G511" s="7">
        <v>2.8147999999999999E-2</v>
      </c>
      <c r="H511" s="7">
        <f t="shared" si="63"/>
        <v>1.0281480000000001</v>
      </c>
      <c r="I511" s="28">
        <f t="shared" si="60"/>
        <v>111.41784261964105</v>
      </c>
      <c r="J511" s="7">
        <v>7.1368385999999997E-3</v>
      </c>
      <c r="K511" s="7">
        <f t="shared" si="66"/>
        <v>1.0071368385999999</v>
      </c>
      <c r="L511" s="28">
        <f t="shared" si="67"/>
        <v>20.165153481054755</v>
      </c>
      <c r="M511" s="9">
        <f t="shared" si="68"/>
        <v>2.1011161399999999E-2</v>
      </c>
      <c r="N511" s="11">
        <f t="shared" si="62"/>
        <v>0.15575485987176707</v>
      </c>
      <c r="O511" s="9">
        <f t="shared" si="61"/>
        <v>5.950184638309846E-2</v>
      </c>
    </row>
    <row r="512" spans="6:15" x14ac:dyDescent="0.2">
      <c r="F512" s="10">
        <v>43252</v>
      </c>
      <c r="G512" s="7">
        <v>6.032E-3</v>
      </c>
      <c r="H512" s="7">
        <f t="shared" si="63"/>
        <v>1.006032</v>
      </c>
      <c r="I512" s="28">
        <f t="shared" si="60"/>
        <v>112.08991504632273</v>
      </c>
      <c r="J512" s="7">
        <v>-1.2299431999999999E-3</v>
      </c>
      <c r="K512" s="7">
        <f t="shared" si="66"/>
        <v>0.99877005679999997</v>
      </c>
      <c r="L512" s="28">
        <f t="shared" si="67"/>
        <v>20.140351487653774</v>
      </c>
      <c r="M512" s="9">
        <f t="shared" si="68"/>
        <v>7.2619431999999999E-3</v>
      </c>
      <c r="N512" s="11">
        <f t="shared" si="62"/>
        <v>0.16149478237167292</v>
      </c>
      <c r="O512" s="9">
        <f t="shared" si="61"/>
        <v>5.950184638309846E-2</v>
      </c>
    </row>
    <row r="513" spans="6:15" x14ac:dyDescent="0.2">
      <c r="F513" s="10">
        <v>43282</v>
      </c>
      <c r="G513" s="7">
        <v>3.424E-2</v>
      </c>
      <c r="H513" s="7">
        <f t="shared" si="63"/>
        <v>1.03424</v>
      </c>
      <c r="I513" s="28">
        <f t="shared" si="60"/>
        <v>115.92787373750883</v>
      </c>
      <c r="J513" s="7">
        <v>2.378228E-4</v>
      </c>
      <c r="K513" s="7">
        <f t="shared" si="66"/>
        <v>1.0002378228</v>
      </c>
      <c r="L513" s="28">
        <f t="shared" si="67"/>
        <v>20.145141322437553</v>
      </c>
      <c r="M513" s="9">
        <f t="shared" si="68"/>
        <v>3.4002177199999997E-2</v>
      </c>
      <c r="N513" s="11">
        <f t="shared" si="62"/>
        <v>0.18238202895758537</v>
      </c>
      <c r="O513" s="9">
        <f t="shared" si="61"/>
        <v>5.950184638309846E-2</v>
      </c>
    </row>
    <row r="514" spans="6:15" x14ac:dyDescent="0.2">
      <c r="F514" s="10">
        <v>43313</v>
      </c>
      <c r="G514" s="7">
        <v>3.5354999999999998E-2</v>
      </c>
      <c r="H514" s="7">
        <f t="shared" si="63"/>
        <v>1.035355</v>
      </c>
      <c r="I514" s="28">
        <f t="shared" si="60"/>
        <v>120.02650371349846</v>
      </c>
      <c r="J514" s="7">
        <v>6.4345256000000002E-3</v>
      </c>
      <c r="K514" s="7">
        <f t="shared" si="66"/>
        <v>1.0064345256</v>
      </c>
      <c r="L514" s="28">
        <f t="shared" si="67"/>
        <v>20.274765749992394</v>
      </c>
      <c r="M514" s="9">
        <f t="shared" si="68"/>
        <v>2.8920474399999997E-2</v>
      </c>
      <c r="N514" s="11">
        <f t="shared" si="62"/>
        <v>0.22424167173245435</v>
      </c>
      <c r="O514" s="9">
        <f t="shared" si="61"/>
        <v>5.950184638309846E-2</v>
      </c>
    </row>
    <row r="515" spans="6:15" x14ac:dyDescent="0.2">
      <c r="F515" s="10">
        <v>43344</v>
      </c>
      <c r="G515" s="7">
        <v>1.823E-3</v>
      </c>
      <c r="H515" s="7">
        <f t="shared" si="63"/>
        <v>1.0018229999999999</v>
      </c>
      <c r="I515" s="28">
        <f t="shared" si="60"/>
        <v>120.24531202976816</v>
      </c>
      <c r="J515" s="7">
        <v>-6.4395351000000002E-3</v>
      </c>
      <c r="K515" s="7">
        <f t="shared" si="66"/>
        <v>0.99356046490000005</v>
      </c>
      <c r="L515" s="28">
        <f t="shared" si="67"/>
        <v>20.144205684301042</v>
      </c>
      <c r="M515" s="9">
        <f t="shared" si="68"/>
        <v>8.2625350999999993E-3</v>
      </c>
      <c r="N515" s="11">
        <f t="shared" si="62"/>
        <v>0.19759521616562703</v>
      </c>
      <c r="O515" s="9">
        <f t="shared" si="61"/>
        <v>5.950184638309846E-2</v>
      </c>
    </row>
    <row r="516" spans="6:15" x14ac:dyDescent="0.2">
      <c r="F516" s="10">
        <v>43374</v>
      </c>
      <c r="G516" s="7">
        <v>-7.4101E-2</v>
      </c>
      <c r="H516" s="7">
        <f t="shared" si="63"/>
        <v>0.92589900000000003</v>
      </c>
      <c r="I516" s="28">
        <f t="shared" si="60"/>
        <v>111.33501416305032</v>
      </c>
      <c r="J516" s="7">
        <v>-7.9024115999999991E-3</v>
      </c>
      <c r="K516" s="7">
        <f t="shared" si="66"/>
        <v>0.99209758839999995</v>
      </c>
      <c r="L516" s="28">
        <f t="shared" si="67"/>
        <v>19.985017879628636</v>
      </c>
      <c r="M516" s="9">
        <f t="shared" si="68"/>
        <v>-6.6198588400000008E-2</v>
      </c>
      <c r="N516" s="11">
        <f t="shared" si="62"/>
        <v>9.3776276437923634E-2</v>
      </c>
      <c r="O516" s="9">
        <f t="shared" si="61"/>
        <v>5.950184638309846E-2</v>
      </c>
    </row>
    <row r="517" spans="6:15" x14ac:dyDescent="0.2">
      <c r="F517" s="10">
        <v>43405</v>
      </c>
      <c r="G517" s="7">
        <v>1.8665000000000001E-2</v>
      </c>
      <c r="H517" s="7">
        <f t="shared" ref="H517:H578" si="69">1+G517</f>
        <v>1.0186649999999999</v>
      </c>
      <c r="I517" s="28">
        <f t="shared" ref="I517:I578" si="70">I516*H517</f>
        <v>113.41308220240364</v>
      </c>
      <c r="J517" s="7">
        <v>5.9695688999999996E-3</v>
      </c>
      <c r="K517" s="7">
        <f t="shared" ref="K517:K578" si="71">1+J517</f>
        <v>1.0059695688999999</v>
      </c>
      <c r="L517" s="28">
        <f t="shared" ref="L517:L578" si="72">L516*K517</f>
        <v>20.10431982082881</v>
      </c>
      <c r="M517" s="9">
        <f t="shared" si="68"/>
        <v>1.2695431100000001E-2</v>
      </c>
      <c r="N517" s="11">
        <f t="shared" si="62"/>
        <v>7.3469858822853507E-2</v>
      </c>
      <c r="O517" s="9">
        <f t="shared" si="61"/>
        <v>5.950184638309846E-2</v>
      </c>
    </row>
    <row r="518" spans="6:15" x14ac:dyDescent="0.2">
      <c r="F518" s="10">
        <v>43435</v>
      </c>
      <c r="G518" s="7">
        <v>-9.3287999999999996E-2</v>
      </c>
      <c r="H518" s="7">
        <f t="shared" si="69"/>
        <v>0.90671199999999996</v>
      </c>
      <c r="I518" s="28">
        <f t="shared" si="70"/>
        <v>102.8330025899058</v>
      </c>
      <c r="J518" s="7">
        <v>1.8371314100000001E-2</v>
      </c>
      <c r="K518" s="7">
        <f t="shared" si="71"/>
        <v>1.0183713140999999</v>
      </c>
      <c r="L518" s="28">
        <f t="shared" si="72"/>
        <v>20.473662595024109</v>
      </c>
      <c r="M518" s="9">
        <f t="shared" si="68"/>
        <v>-0.11165931409999999</v>
      </c>
      <c r="N518" s="11">
        <f t="shared" si="62"/>
        <v>-5.0334909110676951E-2</v>
      </c>
      <c r="O518" s="9">
        <f t="shared" si="61"/>
        <v>5.950184638309846E-2</v>
      </c>
    </row>
    <row r="519" spans="6:15" x14ac:dyDescent="0.2">
      <c r="F519" s="10">
        <v>43466</v>
      </c>
      <c r="G519" s="7">
        <v>8.6312E-2</v>
      </c>
      <c r="H519" s="7">
        <f t="shared" si="69"/>
        <v>1.0863119999999999</v>
      </c>
      <c r="I519" s="28">
        <f t="shared" si="70"/>
        <v>111.70872470944575</v>
      </c>
      <c r="J519" s="7">
        <v>1.06194514E-2</v>
      </c>
      <c r="K519" s="7">
        <f t="shared" si="71"/>
        <v>1.0106194514</v>
      </c>
      <c r="L519" s="28">
        <f t="shared" si="72"/>
        <v>20.691081659931964</v>
      </c>
      <c r="M519" s="9">
        <f t="shared" ref="M519:M578" si="73">G519-J519</f>
        <v>7.5692548599999993E-2</v>
      </c>
      <c r="N519" s="11">
        <f t="shared" si="62"/>
        <v>-4.6467850885595463E-2</v>
      </c>
      <c r="O519" s="9">
        <f t="shared" si="61"/>
        <v>5.950184638309846E-2</v>
      </c>
    </row>
    <row r="520" spans="6:15" x14ac:dyDescent="0.2">
      <c r="F520" s="10">
        <v>43497</v>
      </c>
      <c r="G520" s="7">
        <v>3.5782000000000001E-2</v>
      </c>
      <c r="H520" s="7">
        <f t="shared" si="69"/>
        <v>1.035782</v>
      </c>
      <c r="I520" s="28">
        <f t="shared" si="70"/>
        <v>115.70588629699913</v>
      </c>
      <c r="J520" s="7">
        <v>-5.7946120000000004E-4</v>
      </c>
      <c r="K520" s="7">
        <f t="shared" si="71"/>
        <v>0.99942053880000004</v>
      </c>
      <c r="L520" s="28">
        <f t="shared" si="72"/>
        <v>20.679091980924003</v>
      </c>
      <c r="M520" s="9">
        <f t="shared" si="73"/>
        <v>3.63614612E-2</v>
      </c>
      <c r="N520" s="11">
        <f t="shared" si="62"/>
        <v>1.7144209950632039E-2</v>
      </c>
      <c r="O520" s="9">
        <f t="shared" si="61"/>
        <v>5.950184638309846E-2</v>
      </c>
    </row>
    <row r="521" spans="6:15" x14ac:dyDescent="0.2">
      <c r="F521" s="10">
        <v>43525</v>
      </c>
      <c r="G521" s="7">
        <v>1.3257E-2</v>
      </c>
      <c r="H521" s="7">
        <f t="shared" si="69"/>
        <v>1.0132570000000001</v>
      </c>
      <c r="I521" s="28">
        <f t="shared" si="70"/>
        <v>117.23979923163846</v>
      </c>
      <c r="J521" s="7">
        <v>1.9201921399999999E-2</v>
      </c>
      <c r="K521" s="7">
        <f t="shared" si="71"/>
        <v>1.0192019214000001</v>
      </c>
      <c r="L521" s="28">
        <f t="shared" si="72"/>
        <v>21.07617027976508</v>
      </c>
      <c r="M521" s="9">
        <f t="shared" si="73"/>
        <v>-5.944921399999999E-3</v>
      </c>
      <c r="N521" s="11">
        <f t="shared" si="62"/>
        <v>4.2647639774901158E-2</v>
      </c>
      <c r="O521" s="9">
        <f t="shared" si="61"/>
        <v>5.950184638309846E-2</v>
      </c>
    </row>
    <row r="522" spans="6:15" x14ac:dyDescent="0.2">
      <c r="F522" s="10">
        <v>43556</v>
      </c>
      <c r="G522" s="7">
        <v>4.1466999999999997E-2</v>
      </c>
      <c r="H522" s="7">
        <f t="shared" si="69"/>
        <v>1.0414669999999999</v>
      </c>
      <c r="I522" s="28">
        <f t="shared" si="70"/>
        <v>122.10138198637679</v>
      </c>
      <c r="J522" s="7">
        <v>2.5599910000000001E-4</v>
      </c>
      <c r="K522" s="7">
        <f t="shared" si="71"/>
        <v>1.0002559991</v>
      </c>
      <c r="L522" s="28">
        <f t="shared" si="72"/>
        <v>21.081565760388145</v>
      </c>
      <c r="M522" s="9">
        <f t="shared" si="73"/>
        <v>4.1211000899999996E-2</v>
      </c>
      <c r="N522" s="11">
        <f t="shared" si="62"/>
        <v>7.3827665485331151E-2</v>
      </c>
      <c r="O522" s="9">
        <f t="shared" si="61"/>
        <v>5.950184638309846E-2</v>
      </c>
    </row>
    <row r="523" spans="6:15" x14ac:dyDescent="0.2">
      <c r="F523" s="10">
        <v>43586</v>
      </c>
      <c r="G523" s="7">
        <v>-6.6910999999999998E-2</v>
      </c>
      <c r="H523" s="7">
        <f t="shared" si="69"/>
        <v>0.93308900000000006</v>
      </c>
      <c r="I523" s="28">
        <f t="shared" si="70"/>
        <v>113.93145641628634</v>
      </c>
      <c r="J523" s="7">
        <v>1.7751561700000001E-2</v>
      </c>
      <c r="K523" s="7">
        <f t="shared" si="71"/>
        <v>1.0177515616999999</v>
      </c>
      <c r="L523" s="28">
        <f t="shared" si="72"/>
        <v>21.45579647571628</v>
      </c>
      <c r="M523" s="9">
        <f t="shared" si="73"/>
        <v>-8.46625617E-2</v>
      </c>
      <c r="N523" s="11">
        <f t="shared" si="62"/>
        <v>-4.1443383900937825E-2</v>
      </c>
      <c r="O523" s="9">
        <f t="shared" si="61"/>
        <v>5.950184638309846E-2</v>
      </c>
    </row>
    <row r="524" spans="6:15" x14ac:dyDescent="0.2">
      <c r="F524" s="10">
        <v>43617</v>
      </c>
      <c r="G524" s="7">
        <v>7.0882000000000001E-2</v>
      </c>
      <c r="H524" s="7">
        <f t="shared" si="69"/>
        <v>1.0708820000000001</v>
      </c>
      <c r="I524" s="28">
        <f t="shared" si="70"/>
        <v>122.00714590998555</v>
      </c>
      <c r="J524" s="7">
        <v>1.25581726E-2</v>
      </c>
      <c r="K524" s="7">
        <f t="shared" si="71"/>
        <v>1.0125581725999999</v>
      </c>
      <c r="L524" s="28">
        <f t="shared" si="72"/>
        <v>21.725242071128793</v>
      </c>
      <c r="M524" s="9">
        <f t="shared" si="73"/>
        <v>5.83238274E-2</v>
      </c>
      <c r="N524" s="11">
        <f t="shared" si="62"/>
        <v>9.783374621214147E-3</v>
      </c>
      <c r="O524" s="9">
        <f t="shared" si="61"/>
        <v>5.950184638309846E-2</v>
      </c>
    </row>
    <row r="525" spans="6:15" x14ac:dyDescent="0.2">
      <c r="F525" s="10">
        <v>43647</v>
      </c>
      <c r="G525" s="7">
        <v>1.4291999999999999E-2</v>
      </c>
      <c r="H525" s="7">
        <f t="shared" si="69"/>
        <v>1.014292</v>
      </c>
      <c r="I525" s="28">
        <f t="shared" si="70"/>
        <v>123.75087203933106</v>
      </c>
      <c r="J525" s="7">
        <v>2.1995925E-3</v>
      </c>
      <c r="K525" s="7">
        <f t="shared" si="71"/>
        <v>1.0021995925</v>
      </c>
      <c r="L525" s="28">
        <f t="shared" si="72"/>
        <v>21.773028750649132</v>
      </c>
      <c r="M525" s="9">
        <f t="shared" si="73"/>
        <v>1.2092407499999999E-2</v>
      </c>
      <c r="N525" s="11">
        <f t="shared" si="62"/>
        <v>-1.3326343711200561E-2</v>
      </c>
      <c r="O525" s="9">
        <f t="shared" si="61"/>
        <v>5.950184638309846E-2</v>
      </c>
    </row>
    <row r="526" spans="6:15" x14ac:dyDescent="0.2">
      <c r="F526" s="10">
        <v>43678</v>
      </c>
      <c r="G526" s="7">
        <v>-2.4395E-2</v>
      </c>
      <c r="H526" s="7">
        <f t="shared" si="69"/>
        <v>0.97560500000000006</v>
      </c>
      <c r="I526" s="28">
        <f t="shared" si="70"/>
        <v>120.73196951593158</v>
      </c>
      <c r="J526" s="7">
        <v>2.59116891E-2</v>
      </c>
      <c r="K526" s="7">
        <f t="shared" si="71"/>
        <v>1.0259116891</v>
      </c>
      <c r="L526" s="28">
        <f t="shared" si="72"/>
        <v>22.337204702401312</v>
      </c>
      <c r="M526" s="9">
        <f t="shared" si="73"/>
        <v>-5.0306689099999996E-2</v>
      </c>
      <c r="N526" s="11">
        <f t="shared" si="62"/>
        <v>-9.5846844641678031E-2</v>
      </c>
      <c r="O526" s="9">
        <f t="shared" ref="O526:O578" si="74">AVERAGE($N$14:$N$578)</f>
        <v>5.950184638309846E-2</v>
      </c>
    </row>
    <row r="527" spans="6:15" x14ac:dyDescent="0.2">
      <c r="F527" s="10">
        <v>43709</v>
      </c>
      <c r="G527" s="7">
        <v>1.6199999999999999E-2</v>
      </c>
      <c r="H527" s="7">
        <f t="shared" si="69"/>
        <v>1.0162</v>
      </c>
      <c r="I527" s="28">
        <f t="shared" si="70"/>
        <v>122.68782742208967</v>
      </c>
      <c r="J527" s="7">
        <v>-5.3259307000000002E-3</v>
      </c>
      <c r="K527" s="7">
        <f t="shared" si="71"/>
        <v>0.99467406930000002</v>
      </c>
      <c r="L527" s="28">
        <f t="shared" si="72"/>
        <v>22.218238298124611</v>
      </c>
      <c r="M527" s="9">
        <f t="shared" si="73"/>
        <v>2.1525930700000001E-2</v>
      </c>
      <c r="N527" s="11">
        <f t="shared" ref="N527:N578" si="75">PRODUCT(H516:H527)-(PRODUCT(K516:K527))</f>
        <v>-8.2646494915117552E-2</v>
      </c>
      <c r="O527" s="9">
        <f t="shared" si="74"/>
        <v>5.950184638309846E-2</v>
      </c>
    </row>
    <row r="528" spans="6:15" x14ac:dyDescent="0.2">
      <c r="F528" s="10">
        <v>43739</v>
      </c>
      <c r="G528" s="7">
        <v>2.1531999999999999E-2</v>
      </c>
      <c r="H528" s="7">
        <f t="shared" si="69"/>
        <v>1.0215320000000001</v>
      </c>
      <c r="I528" s="28">
        <f t="shared" si="70"/>
        <v>125.32954172214211</v>
      </c>
      <c r="J528" s="7">
        <v>3.0120944E-3</v>
      </c>
      <c r="K528" s="7">
        <f t="shared" si="71"/>
        <v>1.0030120944000001</v>
      </c>
      <c r="L528" s="28">
        <f t="shared" si="72"/>
        <v>22.285161729280258</v>
      </c>
      <c r="M528" s="9">
        <f t="shared" si="73"/>
        <v>1.8519905599999997E-2</v>
      </c>
      <c r="N528" s="11">
        <f t="shared" si="75"/>
        <v>1.0604041995982527E-2</v>
      </c>
      <c r="O528" s="9">
        <f t="shared" si="74"/>
        <v>5.950184638309846E-2</v>
      </c>
    </row>
    <row r="529" spans="6:15" x14ac:dyDescent="0.2">
      <c r="F529" s="10">
        <v>43770</v>
      </c>
      <c r="G529" s="7">
        <v>3.9156000000000003E-2</v>
      </c>
      <c r="H529" s="7">
        <f t="shared" si="69"/>
        <v>1.039156</v>
      </c>
      <c r="I529" s="28">
        <f t="shared" si="70"/>
        <v>130.23694525781431</v>
      </c>
      <c r="J529" s="7">
        <v>-5.0915219999999998E-4</v>
      </c>
      <c r="K529" s="7">
        <f t="shared" si="71"/>
        <v>0.99949084779999997</v>
      </c>
      <c r="L529" s="28">
        <f t="shared" si="72"/>
        <v>22.273815190158437</v>
      </c>
      <c r="M529" s="9">
        <f t="shared" si="73"/>
        <v>3.9665152200000005E-2</v>
      </c>
      <c r="N529" s="11">
        <f t="shared" si="75"/>
        <v>4.0429566611025258E-2</v>
      </c>
      <c r="O529" s="9">
        <f t="shared" si="74"/>
        <v>5.950184638309846E-2</v>
      </c>
    </row>
    <row r="530" spans="6:15" x14ac:dyDescent="0.2">
      <c r="F530" s="10">
        <v>43800</v>
      </c>
      <c r="G530" s="7">
        <v>2.9382999999999999E-2</v>
      </c>
      <c r="H530" s="7">
        <f t="shared" si="69"/>
        <v>1.0293829999999999</v>
      </c>
      <c r="I530" s="28">
        <f t="shared" si="70"/>
        <v>134.06369742032467</v>
      </c>
      <c r="J530" s="7">
        <v>-6.9699270000000003E-4</v>
      </c>
      <c r="K530" s="7">
        <f t="shared" si="71"/>
        <v>0.99930300729999999</v>
      </c>
      <c r="L530" s="28">
        <f t="shared" si="72"/>
        <v>22.258290503569746</v>
      </c>
      <c r="M530" s="9">
        <f t="shared" si="73"/>
        <v>3.0079992699999999E-2</v>
      </c>
      <c r="N530" s="11">
        <f t="shared" si="75"/>
        <v>0.2165360256296498</v>
      </c>
      <c r="O530" s="9">
        <f t="shared" si="74"/>
        <v>5.950184638309846E-2</v>
      </c>
    </row>
    <row r="531" spans="6:15" x14ac:dyDescent="0.2">
      <c r="F531" s="10">
        <v>43831</v>
      </c>
      <c r="G531" s="7">
        <v>-1.9100000000000001E-4</v>
      </c>
      <c r="H531" s="7">
        <f t="shared" si="69"/>
        <v>0.99980899999999995</v>
      </c>
      <c r="I531" s="28">
        <f t="shared" si="70"/>
        <v>134.03809125411738</v>
      </c>
      <c r="J531" s="7">
        <v>1.92445428E-2</v>
      </c>
      <c r="K531" s="7">
        <f t="shared" si="71"/>
        <v>1.0192445428000001</v>
      </c>
      <c r="L531" s="28">
        <f t="shared" si="72"/>
        <v>22.686641127820529</v>
      </c>
      <c r="M531" s="9">
        <f t="shared" si="73"/>
        <v>-1.94355428E-2</v>
      </c>
      <c r="N531" s="11">
        <f t="shared" si="75"/>
        <v>0.10344379907935397</v>
      </c>
      <c r="O531" s="9">
        <f t="shared" si="74"/>
        <v>5.950184638309846E-2</v>
      </c>
    </row>
    <row r="532" spans="6:15" x14ac:dyDescent="0.2">
      <c r="F532" s="10">
        <v>43862</v>
      </c>
      <c r="G532" s="7">
        <v>-8.0482999999999999E-2</v>
      </c>
      <c r="H532" s="7">
        <f t="shared" si="69"/>
        <v>0.91951700000000003</v>
      </c>
      <c r="I532" s="28">
        <f t="shared" si="70"/>
        <v>123.25030355571225</v>
      </c>
      <c r="J532" s="7">
        <v>1.7998559099999999E-2</v>
      </c>
      <c r="K532" s="7">
        <f t="shared" si="71"/>
        <v>1.0179985591</v>
      </c>
      <c r="L532" s="28">
        <f t="shared" si="72"/>
        <v>23.094967978940097</v>
      </c>
      <c r="M532" s="9">
        <f t="shared" si="73"/>
        <v>-9.8481559100000005E-2</v>
      </c>
      <c r="N532" s="11">
        <f t="shared" si="75"/>
        <v>-5.1623585795728788E-2</v>
      </c>
      <c r="O532" s="9">
        <f t="shared" si="74"/>
        <v>5.950184638309846E-2</v>
      </c>
    </row>
    <row r="533" spans="6:15" x14ac:dyDescent="0.2">
      <c r="F533" s="10">
        <v>43891</v>
      </c>
      <c r="G533" s="7">
        <v>-0.134658</v>
      </c>
      <c r="H533" s="7">
        <f t="shared" si="69"/>
        <v>0.86534200000000006</v>
      </c>
      <c r="I533" s="28">
        <f t="shared" si="70"/>
        <v>106.65366417950716</v>
      </c>
      <c r="J533" s="7">
        <v>-5.8848104999999996E-3</v>
      </c>
      <c r="K533" s="7">
        <f t="shared" si="71"/>
        <v>0.9941151895</v>
      </c>
      <c r="L533" s="28">
        <f t="shared" si="72"/>
        <v>22.959058468880468</v>
      </c>
      <c r="M533" s="9">
        <f t="shared" si="73"/>
        <v>-0.1287731895</v>
      </c>
      <c r="N533" s="11">
        <f t="shared" si="75"/>
        <v>-0.17963202376305965</v>
      </c>
      <c r="O533" s="9">
        <f t="shared" si="74"/>
        <v>5.950184638309846E-2</v>
      </c>
    </row>
    <row r="534" spans="6:15" x14ac:dyDescent="0.2">
      <c r="F534" s="10">
        <v>43922</v>
      </c>
      <c r="G534" s="7">
        <v>0.13710900000000001</v>
      </c>
      <c r="H534" s="7">
        <f t="shared" si="69"/>
        <v>1.1371089999999999</v>
      </c>
      <c r="I534" s="28">
        <f t="shared" si="70"/>
        <v>121.27684142149521</v>
      </c>
      <c r="J534" s="7">
        <v>1.7776159999999999E-2</v>
      </c>
      <c r="K534" s="7">
        <f t="shared" si="71"/>
        <v>1.0177761599999999</v>
      </c>
      <c r="L534" s="28">
        <f t="shared" si="72"/>
        <v>23.36718236567264</v>
      </c>
      <c r="M534" s="9">
        <f t="shared" si="73"/>
        <v>0.11933284000000001</v>
      </c>
      <c r="N534" s="11">
        <f t="shared" si="75"/>
        <v>-0.11517069975798655</v>
      </c>
      <c r="O534" s="9">
        <f t="shared" si="74"/>
        <v>5.950184638309846E-2</v>
      </c>
    </row>
    <row r="535" spans="6:15" x14ac:dyDescent="0.2">
      <c r="F535" s="10">
        <v>43952</v>
      </c>
      <c r="G535" s="7">
        <v>5.5737000000000002E-2</v>
      </c>
      <c r="H535" s="7">
        <f t="shared" si="69"/>
        <v>1.0557369999999999</v>
      </c>
      <c r="I535" s="28">
        <f t="shared" si="70"/>
        <v>128.03644873180508</v>
      </c>
      <c r="J535" s="7">
        <v>4.6559017000000003E-3</v>
      </c>
      <c r="K535" s="7">
        <f t="shared" si="71"/>
        <v>1.0046559017000001</v>
      </c>
      <c r="L535" s="28">
        <f t="shared" si="72"/>
        <v>23.475977669773187</v>
      </c>
      <c r="M535" s="9">
        <f t="shared" si="73"/>
        <v>5.1081098300000002E-2</v>
      </c>
      <c r="N535" s="11">
        <f t="shared" si="75"/>
        <v>2.9646942539311105E-2</v>
      </c>
      <c r="O535" s="9">
        <f t="shared" si="74"/>
        <v>5.950184638309846E-2</v>
      </c>
    </row>
    <row r="536" spans="6:15" x14ac:dyDescent="0.2">
      <c r="F536" s="10">
        <v>43983</v>
      </c>
      <c r="G536" s="7">
        <v>2.3906E-2</v>
      </c>
      <c r="H536" s="7">
        <f t="shared" si="69"/>
        <v>1.023906</v>
      </c>
      <c r="I536" s="28">
        <f t="shared" si="70"/>
        <v>131.09728807518761</v>
      </c>
      <c r="J536" s="7">
        <v>6.2991877000000002E-3</v>
      </c>
      <c r="K536" s="7">
        <f t="shared" si="71"/>
        <v>1.0062991877</v>
      </c>
      <c r="L536" s="28">
        <f t="shared" si="72"/>
        <v>23.623857259556097</v>
      </c>
      <c r="M536" s="9">
        <f t="shared" si="73"/>
        <v>1.76068123E-2</v>
      </c>
      <c r="N536" s="11">
        <f t="shared" si="75"/>
        <v>-1.2887132391121714E-2</v>
      </c>
      <c r="O536" s="9">
        <f t="shared" si="74"/>
        <v>5.950184638309846E-2</v>
      </c>
    </row>
    <row r="537" spans="6:15" x14ac:dyDescent="0.2">
      <c r="F537" s="10">
        <v>44013</v>
      </c>
      <c r="G537" s="7">
        <v>5.7437000000000002E-2</v>
      </c>
      <c r="H537" s="7">
        <f t="shared" si="69"/>
        <v>1.057437</v>
      </c>
      <c r="I537" s="28">
        <f t="shared" si="70"/>
        <v>138.62712301036214</v>
      </c>
      <c r="J537" s="7">
        <v>1.49370097E-2</v>
      </c>
      <c r="K537" s="7">
        <f t="shared" si="71"/>
        <v>1.0149370096999999</v>
      </c>
      <c r="L537" s="28">
        <f t="shared" si="72"/>
        <v>23.976727044593499</v>
      </c>
      <c r="M537" s="9">
        <f t="shared" si="73"/>
        <v>4.2499990299999998E-2</v>
      </c>
      <c r="N537" s="11">
        <f t="shared" si="75"/>
        <v>1.899898305262071E-2</v>
      </c>
      <c r="O537" s="9">
        <f t="shared" si="74"/>
        <v>5.950184638309846E-2</v>
      </c>
    </row>
    <row r="538" spans="6:15" x14ac:dyDescent="0.2">
      <c r="F538" s="10">
        <v>44044</v>
      </c>
      <c r="G538" s="7">
        <v>7.6177999999999996E-2</v>
      </c>
      <c r="H538" s="7">
        <f t="shared" si="69"/>
        <v>1.0761780000000001</v>
      </c>
      <c r="I538" s="28">
        <f t="shared" si="70"/>
        <v>149.18745998704551</v>
      </c>
      <c r="J538" s="7">
        <v>-8.0718487999999998E-3</v>
      </c>
      <c r="K538" s="7">
        <f t="shared" si="71"/>
        <v>0.9919281512</v>
      </c>
      <c r="L538" s="28">
        <f t="shared" si="72"/>
        <v>23.783190529170671</v>
      </c>
      <c r="M538" s="9">
        <f t="shared" si="73"/>
        <v>8.4249848799999999E-2</v>
      </c>
      <c r="N538" s="11">
        <f t="shared" si="75"/>
        <v>0.17095701675825481</v>
      </c>
      <c r="O538" s="9">
        <f t="shared" si="74"/>
        <v>5.950184638309846E-2</v>
      </c>
    </row>
    <row r="539" spans="6:15" x14ac:dyDescent="0.2">
      <c r="F539" s="10">
        <v>44075</v>
      </c>
      <c r="G539" s="7">
        <v>-3.6886000000000002E-2</v>
      </c>
      <c r="H539" s="7">
        <f t="shared" si="69"/>
        <v>0.96311400000000003</v>
      </c>
      <c r="I539" s="28">
        <f t="shared" si="70"/>
        <v>143.68453133796336</v>
      </c>
      <c r="J539" s="7">
        <v>-5.4819470000000003E-4</v>
      </c>
      <c r="K539" s="7">
        <f t="shared" si="71"/>
        <v>0.9994518053</v>
      </c>
      <c r="L539" s="28">
        <f t="shared" si="72"/>
        <v>23.770152710173491</v>
      </c>
      <c r="M539" s="9">
        <f t="shared" si="73"/>
        <v>-3.6337805300000005E-2</v>
      </c>
      <c r="N539" s="11">
        <f t="shared" si="75"/>
        <v>0.10129058857339257</v>
      </c>
      <c r="O539" s="9">
        <f t="shared" si="74"/>
        <v>5.950184638309846E-2</v>
      </c>
    </row>
    <row r="540" spans="6:15" x14ac:dyDescent="0.2">
      <c r="F540" s="10">
        <v>44105</v>
      </c>
      <c r="G540" s="7">
        <v>-2.0667000000000001E-2</v>
      </c>
      <c r="H540" s="7">
        <f t="shared" si="69"/>
        <v>0.97933300000000001</v>
      </c>
      <c r="I540" s="28">
        <f t="shared" si="70"/>
        <v>140.71500312880167</v>
      </c>
      <c r="J540" s="7">
        <v>-4.4652193E-3</v>
      </c>
      <c r="K540" s="7">
        <f t="shared" si="71"/>
        <v>0.99553478070000001</v>
      </c>
      <c r="L540" s="28">
        <f t="shared" si="72"/>
        <v>23.664013765528079</v>
      </c>
      <c r="M540" s="9">
        <f t="shared" si="73"/>
        <v>-1.6201780700000001E-2</v>
      </c>
      <c r="N540" s="11">
        <f t="shared" si="75"/>
        <v>6.0886954951375305E-2</v>
      </c>
      <c r="O540" s="9">
        <f t="shared" si="74"/>
        <v>5.950184638309846E-2</v>
      </c>
    </row>
    <row r="541" spans="6:15" x14ac:dyDescent="0.2">
      <c r="F541" s="10">
        <v>44136</v>
      </c>
      <c r="G541" s="7">
        <v>0.124733</v>
      </c>
      <c r="H541" s="7">
        <f t="shared" si="69"/>
        <v>1.124733</v>
      </c>
      <c r="I541" s="28">
        <f t="shared" si="70"/>
        <v>158.26680761406649</v>
      </c>
      <c r="J541" s="7">
        <v>9.8122412999999999E-3</v>
      </c>
      <c r="K541" s="7">
        <f t="shared" si="71"/>
        <v>1.0098122412999999</v>
      </c>
      <c r="L541" s="28">
        <f t="shared" si="72"/>
        <v>23.896210778721962</v>
      </c>
      <c r="M541" s="9">
        <f t="shared" si="73"/>
        <v>0.1149207587</v>
      </c>
      <c r="N541" s="11">
        <f t="shared" si="75"/>
        <v>0.14238335700382954</v>
      </c>
      <c r="O541" s="9">
        <f t="shared" si="74"/>
        <v>5.950184638309846E-2</v>
      </c>
    </row>
    <row r="542" spans="6:15" x14ac:dyDescent="0.2">
      <c r="F542" s="10">
        <v>44166</v>
      </c>
      <c r="G542" s="7">
        <v>4.573E-2</v>
      </c>
      <c r="H542" s="7">
        <f t="shared" si="69"/>
        <v>1.04573</v>
      </c>
      <c r="I542" s="28">
        <f t="shared" si="70"/>
        <v>165.50434872625777</v>
      </c>
      <c r="J542" s="7">
        <v>1.3779725E-3</v>
      </c>
      <c r="K542" s="7">
        <f t="shared" si="71"/>
        <v>1.0013779725</v>
      </c>
      <c r="L542" s="28">
        <f t="shared" si="72"/>
        <v>23.929139100029246</v>
      </c>
      <c r="M542" s="9">
        <f t="shared" si="73"/>
        <v>4.4352027500000002E-2</v>
      </c>
      <c r="N542" s="11">
        <f t="shared" si="75"/>
        <v>0.15945389735170701</v>
      </c>
      <c r="O542" s="9">
        <f t="shared" si="74"/>
        <v>5.950184638309846E-2</v>
      </c>
    </row>
    <row r="543" spans="6:15" x14ac:dyDescent="0.2">
      <c r="F543" s="10">
        <v>44197</v>
      </c>
      <c r="G543" s="7">
        <v>-9.1399999999999999E-4</v>
      </c>
      <c r="H543" s="7">
        <f t="shared" si="69"/>
        <v>0.99908600000000003</v>
      </c>
      <c r="I543" s="28">
        <f t="shared" si="70"/>
        <v>165.35307775152197</v>
      </c>
      <c r="J543" s="7">
        <v>-7.1698834999999999E-3</v>
      </c>
      <c r="K543" s="7">
        <f t="shared" si="71"/>
        <v>0.99283011649999997</v>
      </c>
      <c r="L543" s="28">
        <f t="shared" si="72"/>
        <v>23.757569960426743</v>
      </c>
      <c r="M543" s="9">
        <f t="shared" si="73"/>
        <v>6.2558835E-3</v>
      </c>
      <c r="N543" s="11">
        <f t="shared" si="75"/>
        <v>0.18642225565768578</v>
      </c>
      <c r="O543" s="9">
        <f t="shared" si="74"/>
        <v>5.950184638309846E-2</v>
      </c>
    </row>
    <row r="544" spans="6:15" x14ac:dyDescent="0.2">
      <c r="F544" s="10">
        <v>44228</v>
      </c>
      <c r="G544" s="7">
        <v>2.8219999999999999E-2</v>
      </c>
      <c r="H544" s="7">
        <f t="shared" si="69"/>
        <v>1.0282199999999999</v>
      </c>
      <c r="I544" s="28">
        <f t="shared" si="70"/>
        <v>170.01934160566989</v>
      </c>
      <c r="J544" s="7">
        <v>-1.4440500199999999E-2</v>
      </c>
      <c r="K544" s="7">
        <f t="shared" si="71"/>
        <v>0.98555949980000002</v>
      </c>
      <c r="L544" s="28">
        <f t="shared" si="72"/>
        <v>23.414498766661687</v>
      </c>
      <c r="M544" s="9">
        <f t="shared" si="73"/>
        <v>4.26605002E-2</v>
      </c>
      <c r="N544" s="11">
        <f t="shared" si="75"/>
        <v>0.36562836166066615</v>
      </c>
      <c r="O544" s="9">
        <f t="shared" si="74"/>
        <v>5.950184638309846E-2</v>
      </c>
    </row>
    <row r="545" spans="6:15" x14ac:dyDescent="0.2">
      <c r="F545" s="10">
        <v>44256</v>
      </c>
      <c r="G545" s="7">
        <v>3.1551000000000003E-2</v>
      </c>
      <c r="H545" s="7">
        <f t="shared" si="69"/>
        <v>1.0315510000000001</v>
      </c>
      <c r="I545" s="28">
        <f t="shared" si="70"/>
        <v>175.38362185267042</v>
      </c>
      <c r="J545" s="7">
        <v>-1.2486649400000001E-2</v>
      </c>
      <c r="K545" s="7">
        <f t="shared" si="71"/>
        <v>0.98751335060000001</v>
      </c>
      <c r="L545" s="28">
        <f t="shared" si="72"/>
        <v>23.122130129685651</v>
      </c>
      <c r="M545" s="9">
        <f t="shared" si="73"/>
        <v>4.4037649400000003E-2</v>
      </c>
      <c r="N545" s="11">
        <f t="shared" si="75"/>
        <v>0.63731919161653217</v>
      </c>
      <c r="O545" s="9">
        <f t="shared" si="74"/>
        <v>5.950184638309846E-2</v>
      </c>
    </row>
    <row r="546" spans="6:15" x14ac:dyDescent="0.2">
      <c r="F546" s="10">
        <v>44287</v>
      </c>
      <c r="G546" s="7">
        <v>5.0115E-2</v>
      </c>
      <c r="H546" s="7">
        <f t="shared" si="69"/>
        <v>1.0501149999999999</v>
      </c>
      <c r="I546" s="28">
        <f t="shared" si="70"/>
        <v>184.17297206181698</v>
      </c>
      <c r="J546" s="7">
        <v>7.899896E-3</v>
      </c>
      <c r="K546" s="7">
        <f t="shared" si="71"/>
        <v>1.0078998960000001</v>
      </c>
      <c r="L546" s="28">
        <f t="shared" si="72"/>
        <v>23.304792553008635</v>
      </c>
      <c r="M546" s="9">
        <f t="shared" si="73"/>
        <v>4.2215104000000003E-2</v>
      </c>
      <c r="N546" s="11">
        <f t="shared" si="75"/>
        <v>0.52128614282342534</v>
      </c>
      <c r="O546" s="9">
        <f t="shared" si="74"/>
        <v>5.950184638309846E-2</v>
      </c>
    </row>
    <row r="547" spans="6:15" x14ac:dyDescent="0.2">
      <c r="F547" s="10">
        <v>44317</v>
      </c>
      <c r="G547" s="7">
        <v>3.4199999999999999E-3</v>
      </c>
      <c r="H547" s="7">
        <f t="shared" si="69"/>
        <v>1.00342</v>
      </c>
      <c r="I547" s="28">
        <f t="shared" si="70"/>
        <v>184.80284362626838</v>
      </c>
      <c r="J547" s="7">
        <v>3.2671448999999999E-3</v>
      </c>
      <c r="K547" s="7">
        <f t="shared" si="71"/>
        <v>1.0032671448999999</v>
      </c>
      <c r="L547" s="28">
        <f t="shared" si="72"/>
        <v>23.380932687143755</v>
      </c>
      <c r="M547" s="9">
        <f t="shared" si="73"/>
        <v>1.5285509999999995E-4</v>
      </c>
      <c r="N547" s="11">
        <f t="shared" si="75"/>
        <v>0.44740981641301703</v>
      </c>
      <c r="O547" s="9">
        <f t="shared" si="74"/>
        <v>5.950184638309846E-2</v>
      </c>
    </row>
    <row r="548" spans="6:15" x14ac:dyDescent="0.2">
      <c r="F548" s="10">
        <v>44348</v>
      </c>
      <c r="G548" s="7">
        <v>2.7115E-2</v>
      </c>
      <c r="H548" s="7">
        <f t="shared" si="69"/>
        <v>1.027115</v>
      </c>
      <c r="I548" s="28">
        <f t="shared" si="70"/>
        <v>189.81377273119466</v>
      </c>
      <c r="J548" s="7">
        <v>7.0259685999999998E-3</v>
      </c>
      <c r="K548" s="7">
        <f t="shared" si="71"/>
        <v>1.0070259686</v>
      </c>
      <c r="L548" s="28">
        <f t="shared" si="72"/>
        <v>23.545206386042342</v>
      </c>
      <c r="M548" s="9">
        <f t="shared" si="73"/>
        <v>2.0089031399999999E-2</v>
      </c>
      <c r="N548" s="11">
        <f t="shared" si="75"/>
        <v>0.451214113842206</v>
      </c>
      <c r="O548" s="9">
        <f t="shared" si="74"/>
        <v>5.950184638309846E-2</v>
      </c>
    </row>
    <row r="549" spans="6:15" x14ac:dyDescent="0.2">
      <c r="F549" s="10">
        <v>44378</v>
      </c>
      <c r="G549" s="7">
        <v>1.3327E-2</v>
      </c>
      <c r="H549" s="7">
        <f t="shared" si="69"/>
        <v>1.0133270000000001</v>
      </c>
      <c r="I549" s="28">
        <f t="shared" si="70"/>
        <v>192.34342088038332</v>
      </c>
      <c r="J549" s="7">
        <v>1.11810882E-2</v>
      </c>
      <c r="K549" s="7">
        <f t="shared" si="71"/>
        <v>1.0111810882000001</v>
      </c>
      <c r="L549" s="28">
        <f t="shared" si="72"/>
        <v>23.808467415331886</v>
      </c>
      <c r="M549" s="9">
        <f t="shared" si="73"/>
        <v>2.1459118000000006E-3</v>
      </c>
      <c r="N549" s="11">
        <f t="shared" si="75"/>
        <v>0.39450527110588851</v>
      </c>
      <c r="O549" s="9">
        <f t="shared" si="74"/>
        <v>5.950184638309846E-2</v>
      </c>
    </row>
    <row r="550" spans="6:15" x14ac:dyDescent="0.2">
      <c r="F550" s="10">
        <v>44409</v>
      </c>
      <c r="G550" s="7">
        <v>2.8903999999999999E-2</v>
      </c>
      <c r="H550" s="7">
        <f t="shared" si="69"/>
        <v>1.028904</v>
      </c>
      <c r="I550" s="28">
        <f t="shared" si="70"/>
        <v>197.90291511750993</v>
      </c>
      <c r="J550" s="7">
        <v>-1.9039686E-3</v>
      </c>
      <c r="K550" s="7">
        <f t="shared" si="71"/>
        <v>0.99809603140000003</v>
      </c>
      <c r="L550" s="28">
        <f t="shared" si="72"/>
        <v>23.763136840958971</v>
      </c>
      <c r="M550" s="9">
        <f t="shared" si="73"/>
        <v>3.0807968599999999E-2</v>
      </c>
      <c r="N550" s="11">
        <f t="shared" si="75"/>
        <v>0.3273817258595485</v>
      </c>
      <c r="O550" s="9">
        <f t="shared" si="74"/>
        <v>5.950184638309846E-2</v>
      </c>
    </row>
    <row r="551" spans="6:15" x14ac:dyDescent="0.2">
      <c r="F551" s="10">
        <v>44440</v>
      </c>
      <c r="G551" s="7">
        <v>-4.3528999999999998E-2</v>
      </c>
      <c r="H551" s="7">
        <f t="shared" si="69"/>
        <v>0.95647099999999996</v>
      </c>
      <c r="I551" s="28">
        <f t="shared" si="70"/>
        <v>189.28839912535983</v>
      </c>
      <c r="J551" s="7">
        <v>-8.6578773000000001E-3</v>
      </c>
      <c r="K551" s="7">
        <f t="shared" si="71"/>
        <v>0.99134212269999999</v>
      </c>
      <c r="L551" s="28">
        <f t="shared" si="72"/>
        <v>23.557398517926838</v>
      </c>
      <c r="M551" s="9">
        <f t="shared" si="73"/>
        <v>-3.48711227E-2</v>
      </c>
      <c r="N551" s="11">
        <f t="shared" si="75"/>
        <v>0.32633932383641595</v>
      </c>
      <c r="O551" s="9">
        <f t="shared" si="74"/>
        <v>5.950184638309846E-2</v>
      </c>
    </row>
    <row r="552" spans="6:15" x14ac:dyDescent="0.2">
      <c r="F552" s="10">
        <v>44470</v>
      </c>
      <c r="G552" s="7">
        <v>6.6747000000000001E-2</v>
      </c>
      <c r="H552" s="7">
        <f t="shared" si="69"/>
        <v>1.0667469999999999</v>
      </c>
      <c r="I552" s="28">
        <f t="shared" si="70"/>
        <v>201.9228319017802</v>
      </c>
      <c r="J552" s="7">
        <v>-2.7577500000000002E-4</v>
      </c>
      <c r="K552" s="7">
        <f t="shared" si="71"/>
        <v>0.99972422500000002</v>
      </c>
      <c r="L552" s="28">
        <f t="shared" si="72"/>
        <v>23.550901976350559</v>
      </c>
      <c r="M552" s="9">
        <f t="shared" si="73"/>
        <v>6.7022775000000007E-2</v>
      </c>
      <c r="N552" s="11">
        <f t="shared" si="75"/>
        <v>0.4397571833144569</v>
      </c>
      <c r="O552" s="9">
        <f t="shared" si="74"/>
        <v>5.950184638309846E-2</v>
      </c>
    </row>
    <row r="553" spans="6:15" x14ac:dyDescent="0.2">
      <c r="F553" s="10">
        <v>44501</v>
      </c>
      <c r="G553" s="7">
        <v>-1.5186E-2</v>
      </c>
      <c r="H553" s="7">
        <f t="shared" si="69"/>
        <v>0.98481399999999997</v>
      </c>
      <c r="I553" s="28">
        <f t="shared" si="70"/>
        <v>198.85643177651977</v>
      </c>
      <c r="J553" s="7">
        <v>2.9585719E-3</v>
      </c>
      <c r="K553" s="7">
        <f t="shared" si="71"/>
        <v>1.0029585719</v>
      </c>
      <c r="L553" s="28">
        <f t="shared" si="72"/>
        <v>23.620579013157446</v>
      </c>
      <c r="M553" s="9">
        <f t="shared" si="73"/>
        <v>-1.81445719E-2</v>
      </c>
      <c r="N553" s="11">
        <f t="shared" si="75"/>
        <v>0.267997815859358</v>
      </c>
      <c r="O553" s="9">
        <f t="shared" si="74"/>
        <v>5.950184638309846E-2</v>
      </c>
    </row>
    <row r="554" spans="6:15" x14ac:dyDescent="0.2">
      <c r="F554" s="10">
        <v>44531</v>
      </c>
      <c r="G554" s="7">
        <v>3.1788999999999998E-2</v>
      </c>
      <c r="H554" s="7">
        <f t="shared" si="69"/>
        <v>1.0317890000000001</v>
      </c>
      <c r="I554" s="28">
        <f t="shared" si="70"/>
        <v>205.17787888626356</v>
      </c>
      <c r="J554" s="7">
        <v>-2.5587727999999998E-3</v>
      </c>
      <c r="K554" s="7">
        <f t="shared" si="71"/>
        <v>0.99744122719999995</v>
      </c>
      <c r="L554" s="28">
        <f t="shared" si="72"/>
        <v>23.560139318058326</v>
      </c>
      <c r="M554" s="9">
        <f t="shared" si="73"/>
        <v>3.4347772799999995E-2</v>
      </c>
      <c r="N554" s="11">
        <f t="shared" si="75"/>
        <v>0.25513343728253679</v>
      </c>
      <c r="O554" s="9">
        <f t="shared" si="74"/>
        <v>5.950184638309846E-2</v>
      </c>
    </row>
    <row r="555" spans="6:15" x14ac:dyDescent="0.2">
      <c r="F555" s="10">
        <v>44562</v>
      </c>
      <c r="G555" s="7">
        <v>-6.0944999999999999E-2</v>
      </c>
      <c r="H555" s="7">
        <f t="shared" ref="H555:H566" si="76">1+G555</f>
        <v>0.93905499999999997</v>
      </c>
      <c r="I555" s="28">
        <f t="shared" si="70"/>
        <v>192.67331305754021</v>
      </c>
      <c r="J555" s="7">
        <v>-2.15441286E-2</v>
      </c>
      <c r="K555" s="7">
        <f t="shared" ref="K555:K566" si="77">1+J555</f>
        <v>0.97845587140000001</v>
      </c>
      <c r="L555" s="28">
        <f t="shared" si="72"/>
        <v>23.052556646756162</v>
      </c>
      <c r="M555" s="9">
        <f t="shared" ref="M555:M566" si="78">G555-J555</f>
        <v>-3.9400871399999995E-2</v>
      </c>
      <c r="N555" s="11">
        <f t="shared" si="75"/>
        <v>0.19489893992481699</v>
      </c>
      <c r="O555" s="9">
        <f t="shared" si="74"/>
        <v>5.950184638309846E-2</v>
      </c>
    </row>
    <row r="556" spans="6:15" x14ac:dyDescent="0.2">
      <c r="F556" s="10">
        <v>44593</v>
      </c>
      <c r="G556" s="7">
        <v>-2.2719E-2</v>
      </c>
      <c r="H556" s="7">
        <f t="shared" si="76"/>
        <v>0.97728099999999996</v>
      </c>
      <c r="I556" s="28">
        <f t="shared" si="70"/>
        <v>188.29596805818593</v>
      </c>
      <c r="J556" s="7">
        <v>-1.11562586E-2</v>
      </c>
      <c r="K556" s="7">
        <f t="shared" si="77"/>
        <v>0.98884374139999998</v>
      </c>
      <c r="L556" s="28">
        <f t="shared" si="72"/>
        <v>22.795376363413801</v>
      </c>
      <c r="M556" s="9">
        <f t="shared" si="78"/>
        <v>-1.15627414E-2</v>
      </c>
      <c r="N556" s="11">
        <f t="shared" si="75"/>
        <v>0.13393917580403503</v>
      </c>
      <c r="O556" s="9">
        <f t="shared" si="74"/>
        <v>5.950184638309846E-2</v>
      </c>
    </row>
    <row r="557" spans="6:15" x14ac:dyDescent="0.2">
      <c r="F557" s="10">
        <v>44621</v>
      </c>
      <c r="G557" s="7">
        <v>3.0800999999999999E-2</v>
      </c>
      <c r="H557" s="7">
        <f t="shared" si="76"/>
        <v>1.0308010000000001</v>
      </c>
      <c r="I557" s="28">
        <f t="shared" si="70"/>
        <v>194.09567217034615</v>
      </c>
      <c r="J557" s="7">
        <v>-2.77818287E-2</v>
      </c>
      <c r="K557" s="7">
        <f t="shared" si="77"/>
        <v>0.97221817129999999</v>
      </c>
      <c r="L557" s="28">
        <f t="shared" si="72"/>
        <v>22.162079122133409</v>
      </c>
      <c r="M557" s="9">
        <f t="shared" si="78"/>
        <v>5.8582828699999999E-2</v>
      </c>
      <c r="N557" s="11">
        <f t="shared" si="75"/>
        <v>0.14821299145627087</v>
      </c>
      <c r="O557" s="9">
        <f t="shared" si="74"/>
        <v>5.950184638309846E-2</v>
      </c>
    </row>
    <row r="558" spans="6:15" x14ac:dyDescent="0.2">
      <c r="F558" s="10">
        <v>44652</v>
      </c>
      <c r="G558" s="7">
        <v>-9.3706999999999999E-2</v>
      </c>
      <c r="H558" s="7">
        <f t="shared" si="76"/>
        <v>0.90629300000000002</v>
      </c>
      <c r="I558" s="28">
        <f t="shared" si="70"/>
        <v>175.90754901827952</v>
      </c>
      <c r="J558" s="7">
        <v>-3.7948039699999998E-2</v>
      </c>
      <c r="K558" s="7">
        <f t="shared" si="77"/>
        <v>0.96205196029999995</v>
      </c>
      <c r="L558" s="28">
        <f t="shared" si="72"/>
        <v>21.321071663772148</v>
      </c>
      <c r="M558" s="9">
        <f t="shared" si="78"/>
        <v>-5.57589603E-2</v>
      </c>
      <c r="N558" s="11">
        <f t="shared" si="75"/>
        <v>4.0242138599510646E-2</v>
      </c>
      <c r="O558" s="9">
        <f t="shared" si="74"/>
        <v>5.950184638309846E-2</v>
      </c>
    </row>
    <row r="559" spans="6:15" x14ac:dyDescent="0.2">
      <c r="F559" s="10">
        <v>44682</v>
      </c>
      <c r="G559" s="7">
        <v>-2.5479999999999999E-3</v>
      </c>
      <c r="H559" s="7">
        <f t="shared" si="76"/>
        <v>0.99745200000000001</v>
      </c>
      <c r="I559" s="28">
        <f t="shared" si="70"/>
        <v>175.45933658338095</v>
      </c>
      <c r="J559" s="7">
        <v>6.4476652000000001E-3</v>
      </c>
      <c r="K559" s="7">
        <f t="shared" si="77"/>
        <v>1.0064476652000001</v>
      </c>
      <c r="L559" s="28">
        <f t="shared" si="72"/>
        <v>21.458542795565361</v>
      </c>
      <c r="M559" s="9">
        <f t="shared" si="78"/>
        <v>-8.9956651999999991E-3</v>
      </c>
      <c r="N559" s="11">
        <f t="shared" si="75"/>
        <v>3.1661085789505994E-2</v>
      </c>
      <c r="O559" s="9">
        <f t="shared" si="74"/>
        <v>5.950184638309846E-2</v>
      </c>
    </row>
    <row r="560" spans="6:15" x14ac:dyDescent="0.2">
      <c r="F560" s="10">
        <v>44713</v>
      </c>
      <c r="G560" s="7">
        <v>-8.3828E-2</v>
      </c>
      <c r="H560" s="7">
        <f t="shared" si="76"/>
        <v>0.91617199999999999</v>
      </c>
      <c r="I560" s="28">
        <f t="shared" si="70"/>
        <v>160.75093131626929</v>
      </c>
      <c r="J560" s="7">
        <v>-1.5688067900000002E-2</v>
      </c>
      <c r="K560" s="7">
        <f t="shared" si="77"/>
        <v>0.98431193210000001</v>
      </c>
      <c r="L560" s="28">
        <f t="shared" si="72"/>
        <v>21.121899719153475</v>
      </c>
      <c r="M560" s="9">
        <f t="shared" si="78"/>
        <v>-6.8139932099999995E-2</v>
      </c>
      <c r="N560" s="11">
        <f t="shared" si="75"/>
        <v>-5.0190950239074494E-2</v>
      </c>
      <c r="O560" s="9">
        <f t="shared" si="74"/>
        <v>5.950184638309846E-2</v>
      </c>
    </row>
    <row r="561" spans="6:15" x14ac:dyDescent="0.2">
      <c r="F561" s="10">
        <v>44743</v>
      </c>
      <c r="G561" s="7">
        <v>9.6499000000000001E-2</v>
      </c>
      <c r="H561" s="7">
        <f t="shared" si="76"/>
        <v>1.0964990000000001</v>
      </c>
      <c r="I561" s="28">
        <f t="shared" si="70"/>
        <v>176.26323543735796</v>
      </c>
      <c r="J561" s="7">
        <v>2.4434642900000001E-2</v>
      </c>
      <c r="K561" s="7">
        <f t="shared" si="77"/>
        <v>1.0244346429</v>
      </c>
      <c r="L561" s="28">
        <f t="shared" si="72"/>
        <v>21.638005796160598</v>
      </c>
      <c r="M561" s="9">
        <f t="shared" si="78"/>
        <v>7.2064357100000004E-2</v>
      </c>
      <c r="N561" s="11">
        <f t="shared" si="75"/>
        <v>7.5620006825312114E-3</v>
      </c>
      <c r="O561" s="9">
        <f t="shared" si="74"/>
        <v>5.950184638309846E-2</v>
      </c>
    </row>
    <row r="562" spans="6:15" x14ac:dyDescent="0.2">
      <c r="F562" s="10">
        <v>44774</v>
      </c>
      <c r="G562" s="7">
        <v>-3.5796000000000001E-2</v>
      </c>
      <c r="H562" s="7">
        <f t="shared" si="76"/>
        <v>0.96420399999999995</v>
      </c>
      <c r="I562" s="28">
        <f t="shared" si="70"/>
        <v>169.95371666164229</v>
      </c>
      <c r="J562" s="7">
        <v>-2.8256595900000001E-2</v>
      </c>
      <c r="K562" s="7">
        <f t="shared" si="77"/>
        <v>0.97174340410000004</v>
      </c>
      <c r="L562" s="28">
        <f t="shared" si="72"/>
        <v>21.02658941029663</v>
      </c>
      <c r="M562" s="9">
        <f t="shared" si="78"/>
        <v>-7.5394041000000009E-3</v>
      </c>
      <c r="N562" s="11">
        <f t="shared" si="75"/>
        <v>-2.6067463773810196E-2</v>
      </c>
      <c r="O562" s="9">
        <f t="shared" si="74"/>
        <v>5.950184638309846E-2</v>
      </c>
    </row>
    <row r="563" spans="6:15" x14ac:dyDescent="0.2">
      <c r="F563" s="10">
        <v>44805</v>
      </c>
      <c r="G563" s="7">
        <v>-9.0949000000000002E-2</v>
      </c>
      <c r="H563" s="7">
        <f t="shared" si="76"/>
        <v>0.90905100000000005</v>
      </c>
      <c r="I563" s="28">
        <f t="shared" si="70"/>
        <v>154.4965960849826</v>
      </c>
      <c r="J563" s="7">
        <v>-4.3206422899999999E-2</v>
      </c>
      <c r="K563" s="7">
        <f t="shared" si="77"/>
        <v>0.95679357710000001</v>
      </c>
      <c r="L563" s="28">
        <f t="shared" si="72"/>
        <v>20.118105696090691</v>
      </c>
      <c r="M563" s="9">
        <f t="shared" si="78"/>
        <v>-4.7742577100000003E-2</v>
      </c>
      <c r="N563" s="11">
        <f t="shared" si="75"/>
        <v>-3.7806853301581955E-2</v>
      </c>
      <c r="O563" s="9">
        <f t="shared" si="74"/>
        <v>5.950184638309846E-2</v>
      </c>
    </row>
    <row r="564" spans="6:15" x14ac:dyDescent="0.2">
      <c r="F564" s="10">
        <v>44835</v>
      </c>
      <c r="G564" s="7">
        <v>8.1311999999999995E-2</v>
      </c>
      <c r="H564" s="7">
        <f t="shared" si="76"/>
        <v>1.0813120000000001</v>
      </c>
      <c r="I564" s="28">
        <f t="shared" si="70"/>
        <v>167.0590233058447</v>
      </c>
      <c r="J564" s="7">
        <v>-1.2952353099999999E-2</v>
      </c>
      <c r="K564" s="7">
        <f t="shared" si="77"/>
        <v>0.98704764690000002</v>
      </c>
      <c r="L564" s="28">
        <f t="shared" si="72"/>
        <v>19.857528887411803</v>
      </c>
      <c r="M564" s="9">
        <f t="shared" si="78"/>
        <v>9.426435309999999E-2</v>
      </c>
      <c r="N564" s="11">
        <f t="shared" si="75"/>
        <v>-1.5833948564977773E-2</v>
      </c>
      <c r="O564" s="9">
        <f t="shared" si="74"/>
        <v>5.950184638309846E-2</v>
      </c>
    </row>
    <row r="565" spans="6:15" x14ac:dyDescent="0.2">
      <c r="F565" s="10">
        <v>44866</v>
      </c>
      <c r="G565" s="7">
        <v>4.8930000000000001E-2</v>
      </c>
      <c r="H565" s="7">
        <f t="shared" si="76"/>
        <v>1.0489299999999999</v>
      </c>
      <c r="I565" s="28">
        <f t="shared" si="70"/>
        <v>175.23322131619966</v>
      </c>
      <c r="J565" s="7">
        <v>3.6775690799999997E-2</v>
      </c>
      <c r="K565" s="7">
        <f t="shared" si="77"/>
        <v>1.0367756908000001</v>
      </c>
      <c r="L565" s="28">
        <f t="shared" si="72"/>
        <v>20.58780322982733</v>
      </c>
      <c r="M565" s="9">
        <f t="shared" si="78"/>
        <v>1.2154309200000005E-2</v>
      </c>
      <c r="N565" s="11">
        <f t="shared" si="75"/>
        <v>9.6001836156749398E-3</v>
      </c>
      <c r="O565" s="9">
        <f t="shared" si="74"/>
        <v>5.950184638309846E-2</v>
      </c>
    </row>
    <row r="566" spans="6:15" x14ac:dyDescent="0.2">
      <c r="F566" s="10">
        <v>44896</v>
      </c>
      <c r="G566" s="7">
        <v>-6.0564E-2</v>
      </c>
      <c r="H566" s="7">
        <f t="shared" si="76"/>
        <v>0.93943600000000005</v>
      </c>
      <c r="I566" s="28">
        <f t="shared" si="70"/>
        <v>164.62039650040535</v>
      </c>
      <c r="J566" s="7">
        <v>-4.5108071E-3</v>
      </c>
      <c r="K566" s="7">
        <f t="shared" si="77"/>
        <v>0.99548919290000004</v>
      </c>
      <c r="L566" s="28">
        <f t="shared" si="72"/>
        <v>20.494935620844821</v>
      </c>
      <c r="M566" s="9">
        <f t="shared" si="78"/>
        <v>-5.60531929E-2</v>
      </c>
      <c r="N566" s="11">
        <f t="shared" si="75"/>
        <v>-6.7568603814850303E-2</v>
      </c>
      <c r="O566" s="9">
        <f t="shared" si="74"/>
        <v>5.950184638309846E-2</v>
      </c>
    </row>
    <row r="567" spans="6:15" x14ac:dyDescent="0.2">
      <c r="F567" s="10">
        <v>44927</v>
      </c>
      <c r="G567" s="7">
        <v>6.9725999999999996E-2</v>
      </c>
      <c r="H567" s="7">
        <f t="shared" si="69"/>
        <v>1.069726</v>
      </c>
      <c r="I567" s="28">
        <f t="shared" si="70"/>
        <v>176.09871826679262</v>
      </c>
      <c r="J567" s="7">
        <v>3.0764060100000001E-2</v>
      </c>
      <c r="K567" s="7">
        <f t="shared" si="71"/>
        <v>1.0307640601000001</v>
      </c>
      <c r="L567" s="28">
        <f t="shared" si="72"/>
        <v>21.125443052030125</v>
      </c>
      <c r="M567" s="9">
        <f t="shared" si="73"/>
        <v>3.8961939899999992E-2</v>
      </c>
      <c r="N567" s="11">
        <f t="shared" si="75"/>
        <v>-2.4278174795923091E-3</v>
      </c>
      <c r="O567" s="9">
        <f t="shared" si="74"/>
        <v>5.950184638309846E-2</v>
      </c>
    </row>
    <row r="568" spans="6:15" x14ac:dyDescent="0.2">
      <c r="F568" s="10">
        <v>44958</v>
      </c>
      <c r="G568" s="7">
        <v>-2.2179000000000001E-2</v>
      </c>
      <c r="H568" s="7">
        <f t="shared" si="69"/>
        <v>0.97782100000000005</v>
      </c>
      <c r="I568" s="28">
        <f t="shared" si="70"/>
        <v>172.19302479435342</v>
      </c>
      <c r="J568" s="7">
        <v>-2.5855396400000001E-2</v>
      </c>
      <c r="K568" s="7">
        <f t="shared" si="71"/>
        <v>0.97414460359999999</v>
      </c>
      <c r="L568" s="28">
        <f t="shared" si="72"/>
        <v>20.579236347794261</v>
      </c>
      <c r="M568" s="9">
        <f t="shared" si="73"/>
        <v>3.6763964000000003E-3</v>
      </c>
      <c r="N568" s="11">
        <f t="shared" si="75"/>
        <v>1.169951798514135E-2</v>
      </c>
      <c r="O568" s="9">
        <f t="shared" si="74"/>
        <v>5.950184638309846E-2</v>
      </c>
    </row>
    <row r="569" spans="6:15" x14ac:dyDescent="0.2">
      <c r="F569" s="10">
        <v>44986</v>
      </c>
      <c r="G569" s="7">
        <v>2.8205000000000001E-2</v>
      </c>
      <c r="H569" s="7">
        <f t="shared" si="69"/>
        <v>1.028205</v>
      </c>
      <c r="I569" s="28">
        <f t="shared" si="70"/>
        <v>177.04972905867817</v>
      </c>
      <c r="J569" s="7">
        <v>2.54024892E-2</v>
      </c>
      <c r="K569" s="7">
        <f t="shared" si="71"/>
        <v>1.0254024892</v>
      </c>
      <c r="L569" s="28">
        <f t="shared" si="72"/>
        <v>21.102000176863353</v>
      </c>
      <c r="M569" s="9">
        <f t="shared" si="73"/>
        <v>2.8025108000000014E-3</v>
      </c>
      <c r="N569" s="11">
        <f t="shared" si="75"/>
        <v>-3.9989366369173274E-2</v>
      </c>
      <c r="O569" s="9">
        <f t="shared" si="74"/>
        <v>5.950184638309846E-2</v>
      </c>
    </row>
    <row r="570" spans="6:15" x14ac:dyDescent="0.2">
      <c r="F570" s="10">
        <v>45017</v>
      </c>
      <c r="G570" s="7">
        <v>9.7929999999999996E-3</v>
      </c>
      <c r="H570" s="7">
        <f t="shared" si="69"/>
        <v>1.0097929999999999</v>
      </c>
      <c r="I570" s="28">
        <f t="shared" si="70"/>
        <v>178.78357705534978</v>
      </c>
      <c r="J570" s="7">
        <v>6.0607033000000003E-3</v>
      </c>
      <c r="K570" s="7">
        <f t="shared" si="71"/>
        <v>1.0060607033</v>
      </c>
      <c r="L570" s="28">
        <f t="shared" si="72"/>
        <v>21.229893138971867</v>
      </c>
      <c r="M570" s="9">
        <f t="shared" si="73"/>
        <v>3.7322966999999993E-3</v>
      </c>
      <c r="N570" s="11">
        <f t="shared" si="75"/>
        <v>2.0626108005999844E-2</v>
      </c>
      <c r="O570" s="9">
        <f t="shared" si="74"/>
        <v>5.950184638309846E-2</v>
      </c>
    </row>
    <row r="571" spans="6:15" x14ac:dyDescent="0.2">
      <c r="F571" s="10">
        <v>45047</v>
      </c>
      <c r="G571" s="7">
        <v>6.607E-3</v>
      </c>
      <c r="H571" s="7">
        <f t="shared" si="69"/>
        <v>1.006607</v>
      </c>
      <c r="I571" s="28">
        <f t="shared" si="70"/>
        <v>179.96480014895448</v>
      </c>
      <c r="J571" s="7">
        <v>-1.08886737E-2</v>
      </c>
      <c r="K571" s="7">
        <f t="shared" si="71"/>
        <v>0.98911132629999998</v>
      </c>
      <c r="L571" s="28">
        <f t="shared" si="72"/>
        <v>20.998727759895733</v>
      </c>
      <c r="M571" s="9">
        <f t="shared" si="73"/>
        <v>1.7495673699999999E-2</v>
      </c>
      <c r="N571" s="11">
        <f t="shared" si="75"/>
        <v>4.7106171036032207E-2</v>
      </c>
      <c r="O571" s="9">
        <f t="shared" si="74"/>
        <v>5.950184638309846E-2</v>
      </c>
    </row>
    <row r="572" spans="6:15" x14ac:dyDescent="0.2">
      <c r="F572" s="10">
        <v>45078</v>
      </c>
      <c r="G572" s="7">
        <v>6.8495E-2</v>
      </c>
      <c r="H572" s="7">
        <f t="shared" si="69"/>
        <v>1.068495</v>
      </c>
      <c r="I572" s="28">
        <f t="shared" si="70"/>
        <v>192.29148913515712</v>
      </c>
      <c r="J572" s="7">
        <v>-3.5666256000000001E-3</v>
      </c>
      <c r="K572" s="7">
        <f t="shared" si="71"/>
        <v>0.99643337440000002</v>
      </c>
      <c r="L572" s="28">
        <f t="shared" si="72"/>
        <v>20.923833159899857</v>
      </c>
      <c r="M572" s="9">
        <f t="shared" si="73"/>
        <v>7.2061625599999998E-2</v>
      </c>
      <c r="N572" s="11">
        <f t="shared" si="75"/>
        <v>0.20558492907532089</v>
      </c>
      <c r="O572" s="9">
        <f t="shared" si="74"/>
        <v>5.950184638309846E-2</v>
      </c>
    </row>
    <row r="573" spans="6:15" x14ac:dyDescent="0.2">
      <c r="F573" s="10">
        <v>45108</v>
      </c>
      <c r="G573" s="7">
        <v>3.6674999999999999E-2</v>
      </c>
      <c r="H573" s="7">
        <f t="shared" si="69"/>
        <v>1.036675</v>
      </c>
      <c r="I573" s="28">
        <f t="shared" si="70"/>
        <v>199.343779499189</v>
      </c>
      <c r="J573" s="7">
        <v>-6.9705899999999998E-4</v>
      </c>
      <c r="K573" s="7">
        <f t="shared" si="71"/>
        <v>0.99930294099999994</v>
      </c>
      <c r="L573" s="28">
        <f t="shared" si="72"/>
        <v>20.90924801368125</v>
      </c>
      <c r="M573" s="9">
        <f t="shared" si="73"/>
        <v>3.7372058999999999E-2</v>
      </c>
      <c r="N573" s="11">
        <f t="shared" si="75"/>
        <v>0.16462313448723931</v>
      </c>
      <c r="O573" s="9">
        <f t="shared" si="74"/>
        <v>5.950184638309846E-2</v>
      </c>
    </row>
    <row r="574" spans="6:15" x14ac:dyDescent="0.2">
      <c r="F574" s="10">
        <v>45139</v>
      </c>
      <c r="G574" s="7">
        <v>-1.8985999999999999E-2</v>
      </c>
      <c r="H574" s="7">
        <f t="shared" si="69"/>
        <v>0.98101400000000005</v>
      </c>
      <c r="I574" s="28">
        <f t="shared" si="70"/>
        <v>195.55903850161741</v>
      </c>
      <c r="J574" s="7">
        <v>-6.3873226000000002E-3</v>
      </c>
      <c r="K574" s="7">
        <f t="shared" si="71"/>
        <v>0.99361267740000003</v>
      </c>
      <c r="L574" s="28">
        <f t="shared" si="72"/>
        <v>20.77569390129446</v>
      </c>
      <c r="M574" s="9">
        <f t="shared" si="73"/>
        <v>-1.2598677399999999E-2</v>
      </c>
      <c r="N574" s="11">
        <f t="shared" si="75"/>
        <v>0.16259285528000966</v>
      </c>
      <c r="O574" s="9">
        <f t="shared" si="74"/>
        <v>5.950184638309846E-2</v>
      </c>
    </row>
    <row r="575" spans="6:15" x14ac:dyDescent="0.2">
      <c r="F575" s="10">
        <v>45170</v>
      </c>
      <c r="G575" s="7">
        <v>-4.7494000000000001E-2</v>
      </c>
      <c r="H575" s="7">
        <f t="shared" si="69"/>
        <v>0.95250599999999996</v>
      </c>
      <c r="I575" s="28">
        <f t="shared" si="70"/>
        <v>186.27115752702159</v>
      </c>
      <c r="J575" s="7">
        <v>-2.5411736599999998E-2</v>
      </c>
      <c r="K575" s="7">
        <f t="shared" si="71"/>
        <v>0.97458826340000004</v>
      </c>
      <c r="L575" s="28">
        <f t="shared" si="72"/>
        <v>20.247747440192541</v>
      </c>
      <c r="M575" s="9">
        <f t="shared" si="73"/>
        <v>-2.2082263400000003E-2</v>
      </c>
      <c r="N575" s="11">
        <f t="shared" si="75"/>
        <v>0.19922108968041385</v>
      </c>
      <c r="O575" s="9">
        <f t="shared" si="74"/>
        <v>5.950184638309846E-2</v>
      </c>
    </row>
    <row r="576" spans="6:15" x14ac:dyDescent="0.2">
      <c r="F576" s="10">
        <v>45200</v>
      </c>
      <c r="G576" s="7">
        <v>-2.6880999999999999E-2</v>
      </c>
      <c r="H576" s="7">
        <f t="shared" si="69"/>
        <v>0.97311899999999996</v>
      </c>
      <c r="I576" s="28">
        <f t="shared" si="70"/>
        <v>181.26400254153771</v>
      </c>
      <c r="J576" s="7">
        <v>-1.57811668E-2</v>
      </c>
      <c r="K576" s="7">
        <f t="shared" si="71"/>
        <v>0.98421883320000003</v>
      </c>
      <c r="L576" s="28">
        <f t="shared" si="72"/>
        <v>19.928214360514591</v>
      </c>
      <c r="M576" s="9">
        <f t="shared" si="73"/>
        <v>-1.1099833199999999E-2</v>
      </c>
      <c r="N576" s="11">
        <f t="shared" si="75"/>
        <v>8.1470072717985342E-2</v>
      </c>
      <c r="O576" s="9">
        <f t="shared" si="74"/>
        <v>5.950184638309846E-2</v>
      </c>
    </row>
    <row r="577" spans="6:15" x14ac:dyDescent="0.2">
      <c r="F577" s="10">
        <v>45231</v>
      </c>
      <c r="G577" s="7">
        <v>9.3077999999999994E-2</v>
      </c>
      <c r="H577" s="7">
        <f t="shared" si="69"/>
        <v>1.093078</v>
      </c>
      <c r="I577" s="28">
        <f t="shared" si="70"/>
        <v>198.13569337009895</v>
      </c>
      <c r="J577" s="7">
        <v>4.5286278999999999E-2</v>
      </c>
      <c r="K577" s="7">
        <f t="shared" si="71"/>
        <v>1.0452862789999999</v>
      </c>
      <c r="L577" s="28">
        <f t="shared" si="72"/>
        <v>20.830689036016661</v>
      </c>
      <c r="M577" s="9">
        <f t="shared" si="73"/>
        <v>4.7791720999999995E-2</v>
      </c>
      <c r="N577" s="11">
        <f t="shared" si="75"/>
        <v>0.11889953158236533</v>
      </c>
      <c r="O577" s="9">
        <f t="shared" si="74"/>
        <v>5.950184638309846E-2</v>
      </c>
    </row>
    <row r="578" spans="6:15" x14ac:dyDescent="0.2">
      <c r="F578" s="10">
        <v>45261</v>
      </c>
      <c r="G578" s="7">
        <v>5.1998000000000003E-2</v>
      </c>
      <c r="H578" s="7">
        <f t="shared" si="69"/>
        <v>1.051998</v>
      </c>
      <c r="I578" s="28">
        <f t="shared" si="70"/>
        <v>208.43835315395737</v>
      </c>
      <c r="J578" s="7">
        <v>3.8279001100000001E-2</v>
      </c>
      <c r="K578" s="7">
        <f t="shared" si="71"/>
        <v>1.0382790011</v>
      </c>
      <c r="L578" s="28">
        <f t="shared" si="72"/>
        <v>21.628067004540103</v>
      </c>
      <c r="M578" s="9">
        <f t="shared" si="73"/>
        <v>1.3718998900000001E-2</v>
      </c>
      <c r="N578" s="11">
        <f t="shared" si="75"/>
        <v>0.21088738459541689</v>
      </c>
      <c r="O578" s="9">
        <f t="shared" si="74"/>
        <v>5.950184638309846E-2</v>
      </c>
    </row>
  </sheetData>
  <mergeCells count="12">
    <mergeCell ref="G1:H1"/>
    <mergeCell ref="J1:K1"/>
    <mergeCell ref="M1:N1"/>
    <mergeCell ref="F1:F2"/>
    <mergeCell ref="B11:C11"/>
    <mergeCell ref="B9:C9"/>
    <mergeCell ref="B10:C10"/>
    <mergeCell ref="B3:C3"/>
    <mergeCell ref="B5:C5"/>
    <mergeCell ref="B7:C7"/>
    <mergeCell ref="B6:C6"/>
    <mergeCell ref="B8:C8"/>
  </mergeCells>
  <phoneticPr fontId="2" type="noConversion"/>
  <conditionalFormatting sqref="D8">
    <cfRule type="cellIs" dxfId="0" priority="1" stopIfTrue="1" operator="equal">
      <formula>MAX($B$13:$B$14)</formula>
    </cfRule>
  </conditionalFormatting>
  <printOptions horizontalCentered="1"/>
  <pageMargins left="0.75" right="0.75" top="1" bottom="1" header="0.5" footer="0.5"/>
  <pageSetup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B40FBE26C40548A6F46C0C2CA327FA" ma:contentTypeVersion="15" ma:contentTypeDescription="Create a new document." ma:contentTypeScope="" ma:versionID="008270a193c9facabe5fd2c6e35d1dd0">
  <xsd:schema xmlns:xsd="http://www.w3.org/2001/XMLSchema" xmlns:xs="http://www.w3.org/2001/XMLSchema" xmlns:p="http://schemas.microsoft.com/office/2006/metadata/properties" xmlns:ns2="8665a04b-0d20-4188-97eb-caad89c0a909" xmlns:ns3="15eb2830-bfce-4423-8be1-da20c46b52ef" targetNamespace="http://schemas.microsoft.com/office/2006/metadata/properties" ma:root="true" ma:fieldsID="7bc9e00246251faa3b0242d937027018" ns2:_="" ns3:_="">
    <xsd:import namespace="8665a04b-0d20-4188-97eb-caad89c0a909"/>
    <xsd:import namespace="15eb2830-bfce-4423-8be1-da20c46b52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5a04b-0d20-4188-97eb-caad89c0a9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aaa6864-ec5d-4626-9dcc-cf47e74444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b2830-bfce-4423-8be1-da20c46b52e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88d192b-1a7d-465a-b766-5e20d9bbca38}" ma:internalName="TaxCatchAll" ma:showField="CatchAllData" ma:web="15eb2830-bfce-4423-8be1-da20c46b52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5eb2830-bfce-4423-8be1-da20c46b52ef" xsi:nil="true"/>
    <lcf76f155ced4ddcb4097134ff3c332f xmlns="8665a04b-0d20-4188-97eb-caad89c0a90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ED98F1A-8D70-4225-B3A7-FCEBDA47EF15}"/>
</file>

<file path=customXml/itemProps2.xml><?xml version="1.0" encoding="utf-8"?>
<ds:datastoreItem xmlns:ds="http://schemas.openxmlformats.org/officeDocument/2006/customXml" ds:itemID="{D6F83E92-1A35-460C-A6C9-C99698AE59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C82367-384A-4D8C-866F-94CF7CFA2DAA}">
  <ds:schemaRefs>
    <ds:schemaRef ds:uri="http://schemas.microsoft.com/office/2006/metadata/properties"/>
    <ds:schemaRef ds:uri="http://schemas.microsoft.com/office/infopath/2007/PartnerControls"/>
    <ds:schemaRef ds:uri="15eb2830-bfce-4423-8be1-da20c46b52ef"/>
    <ds:schemaRef ds:uri="8665a04b-0d20-4188-97eb-caad89c0a9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Chart1</vt:lpstr>
      <vt:lpstr>Chart2</vt:lpstr>
      <vt:lpstr>Chart3</vt:lpstr>
      <vt:lpstr>Sheet1!Print_Area</vt:lpstr>
    </vt:vector>
  </TitlesOfParts>
  <Company>Financial Architects,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Hultstrom</dc:creator>
  <cp:lastModifiedBy>David Hultstrom</cp:lastModifiedBy>
  <cp:lastPrinted>2009-02-04T06:07:08Z</cp:lastPrinted>
  <dcterms:created xsi:type="dcterms:W3CDTF">2006-10-09T02:53:02Z</dcterms:created>
  <dcterms:modified xsi:type="dcterms:W3CDTF">2024-03-12T19:17:25Z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0x010100A7B40FBE26C40548A6F46C0C2CA327FA</vt:lpwstr>
  </property>
  <property fmtid="{D5CDD505-2E9C-101B-9397-08002B2CF9AE}" pid="3" name="MediaServiceImageTags">
    <vt:lpwstr/>
  </property>
</Properties>
</file>